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467 - ASSOCIAÇÃO NACIONAL DE CLINICOS VETERINARIOS DE PEQUENOS ANIMAIS SAO PAULO ANCLIVEPA SP\DEPARTAMENTO CONTABIL\2026\03.2026\SOROCABA\"/>
    </mc:Choice>
  </mc:AlternateContent>
  <xr:revisionPtr revIDLastSave="0" documentId="13_ncr:1_{9B01B409-606B-4EBC-969F-57633276CE83}" xr6:coauthVersionLast="47" xr6:coauthVersionMax="47" xr10:uidLastSave="{00000000-0000-0000-0000-000000000000}"/>
  <bookViews>
    <workbookView xWindow="-23148" yWindow="-108" windowWidth="23256" windowHeight="12576" firstSheet="3" activeTab="3" xr2:uid="{00000000-000D-0000-FFFF-FFFF00000000}"/>
  </bookViews>
  <sheets>
    <sheet name="1º Quadrimestre 2025" sheetId="1" state="hidden" r:id="rId1"/>
    <sheet name="2º Quadrimestre 2025" sheetId="2" state="hidden" r:id="rId2"/>
    <sheet name="3º Quadrimestre 2025" sheetId="3" state="hidden" r:id="rId3"/>
    <sheet name="Anual 2026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e3sOsVKlspqpOlTm+Dpnn2gNeTKv+fZBaDy14jqDZWc="/>
    </ext>
  </extLst>
</workbook>
</file>

<file path=xl/calcChain.xml><?xml version="1.0" encoding="utf-8"?>
<calcChain xmlns="http://schemas.openxmlformats.org/spreadsheetml/2006/main">
  <c r="E38" i="5" l="1"/>
  <c r="E40" i="5"/>
  <c r="E25" i="5" l="1"/>
  <c r="E26" i="5"/>
  <c r="E27" i="5"/>
  <c r="E28" i="5"/>
  <c r="E29" i="5"/>
  <c r="E57" i="5" l="1"/>
  <c r="E58" i="5"/>
  <c r="E59" i="5"/>
  <c r="E60" i="5"/>
  <c r="E61" i="5"/>
  <c r="E62" i="5"/>
  <c r="E63" i="5"/>
  <c r="E56" i="5"/>
  <c r="D68" i="5" l="1"/>
  <c r="C72" i="5" s="1"/>
  <c r="B68" i="5"/>
  <c r="E64" i="5"/>
  <c r="E65" i="5"/>
  <c r="E66" i="5"/>
  <c r="E67" i="5"/>
  <c r="F68" i="5" l="1"/>
  <c r="E24" i="5" l="1"/>
  <c r="E30" i="5"/>
  <c r="E31" i="5"/>
  <c r="E32" i="5"/>
  <c r="E33" i="5"/>
  <c r="E34" i="5"/>
  <c r="E36" i="5" l="1"/>
  <c r="E39" i="5" s="1"/>
  <c r="E41" i="5" s="1"/>
  <c r="C71" i="5" s="1"/>
  <c r="C68" i="5"/>
  <c r="E68" i="5" l="1"/>
  <c r="C73" i="5" s="1"/>
  <c r="C75" i="5" s="1"/>
  <c r="E32" i="2"/>
  <c r="E29" i="2"/>
  <c r="F60" i="3"/>
  <c r="D60" i="3"/>
  <c r="C60" i="3"/>
  <c r="B60" i="3"/>
  <c r="E59" i="3"/>
  <c r="E58" i="3"/>
  <c r="E57" i="3"/>
  <c r="E56" i="3"/>
  <c r="E55" i="3"/>
  <c r="E54" i="3"/>
  <c r="E53" i="3"/>
  <c r="E52" i="3"/>
  <c r="E51" i="3"/>
  <c r="E50" i="3"/>
  <c r="E49" i="3"/>
  <c r="E29" i="3"/>
  <c r="E32" i="3" s="1"/>
  <c r="F60" i="2"/>
  <c r="D60" i="2"/>
  <c r="C60" i="2"/>
  <c r="B60" i="2"/>
  <c r="E59" i="2"/>
  <c r="E58" i="2"/>
  <c r="E57" i="2"/>
  <c r="E56" i="2"/>
  <c r="E55" i="2"/>
  <c r="E54" i="2"/>
  <c r="E53" i="2"/>
  <c r="E52" i="2"/>
  <c r="E51" i="2"/>
  <c r="E50" i="2"/>
  <c r="E49" i="2"/>
  <c r="E49" i="1"/>
  <c r="E32" i="1"/>
  <c r="E29" i="1"/>
  <c r="E60" i="2" l="1"/>
  <c r="E60" i="3"/>
  <c r="C64" i="3"/>
  <c r="C64" i="2"/>
  <c r="C65" i="3"/>
  <c r="C67" i="3" s="1"/>
  <c r="E34" i="3"/>
  <c r="C63" i="3" s="1"/>
  <c r="C65" i="2"/>
  <c r="C67" i="2" s="1"/>
  <c r="E34" i="2"/>
  <c r="C63" i="2" s="1"/>
  <c r="E50" i="1"/>
  <c r="E51" i="1"/>
  <c r="E52" i="1"/>
  <c r="E53" i="1"/>
  <c r="E54" i="1"/>
  <c r="E55" i="1"/>
  <c r="E56" i="1"/>
  <c r="E57" i="1"/>
  <c r="E58" i="1"/>
  <c r="E59" i="1"/>
  <c r="D60" i="1"/>
  <c r="C60" i="1"/>
  <c r="F60" i="1"/>
  <c r="B60" i="1"/>
  <c r="C64" i="1" l="1"/>
  <c r="E60" i="1"/>
  <c r="E34" i="1"/>
  <c r="C63" i="1" s="1"/>
  <c r="C65" i="1" l="1"/>
  <c r="C67" i="1" s="1"/>
</calcChain>
</file>

<file path=xl/sharedStrings.xml><?xml version="1.0" encoding="utf-8"?>
<sst xmlns="http://schemas.openxmlformats.org/spreadsheetml/2006/main" count="417" uniqueCount="114">
  <si>
    <t>DEMONSTRATIVO INTEGRAL DAS RECEITAS E DESPESAS</t>
  </si>
  <si>
    <t>TERMO DE COLABORAÇÃO/FOMENTO 01/2022</t>
  </si>
  <si>
    <t>ÓRGÃO PÚBLICO:</t>
  </si>
  <si>
    <t xml:space="preserve">ORGANIZAÇÃO DA SOCIEDADE CIVIL: </t>
  </si>
  <si>
    <t>ASSOCIAÇÃO NACIONAL DE CLINICOS VETERINÁRIOS DE PEQUENOS ANIMAIS-SÃO PAULO-ANCLIVEPA-SP</t>
  </si>
  <si>
    <t xml:space="preserve">CNPJ: </t>
  </si>
  <si>
    <t xml:space="preserve">ENDEREÇO E CEP: </t>
  </si>
  <si>
    <r>
      <rPr>
        <b/>
        <sz val="8"/>
        <color rgb="FF000000"/>
        <rFont val="Arial"/>
        <family val="2"/>
      </rPr>
      <t>RESPONSÁVEL(IS) PELA OSC:</t>
    </r>
    <r>
      <rPr>
        <sz val="8"/>
        <color rgb="FF000000"/>
        <rFont val="Arial"/>
        <family val="2"/>
      </rPr>
      <t xml:space="preserve"> </t>
    </r>
  </si>
  <si>
    <t>CAUÊ PEREIRA TOSCANO</t>
  </si>
  <si>
    <r>
      <rPr>
        <b/>
        <sz val="8"/>
        <color rgb="FF000000"/>
        <rFont val="Arial"/>
        <family val="2"/>
      </rPr>
      <t>CPF:</t>
    </r>
    <r>
      <rPr>
        <sz val="9"/>
        <color rgb="FF000000"/>
        <rFont val="Calibri"/>
        <family val="2"/>
      </rPr>
      <t xml:space="preserve"> </t>
    </r>
  </si>
  <si>
    <t>358.525.168-48</t>
  </si>
  <si>
    <r>
      <rPr>
        <b/>
        <sz val="8"/>
        <color rgb="FF000000"/>
        <rFont val="Arial"/>
        <family val="2"/>
      </rPr>
      <t>OBJETO DA PARCERIA:</t>
    </r>
  </si>
  <si>
    <t>IMPLANTAÇÃO, OPERACIONALIZAÇÃO E GERENCIAMENTO DOS SERVIÇOS VETERINÁRIOS NO MUNICIPIO DE SÃO PAULO</t>
  </si>
  <si>
    <t xml:space="preserve">EXERCÍCIO: </t>
  </si>
  <si>
    <t>ORIGEM DOS RECURSOS (1):</t>
  </si>
  <si>
    <t xml:space="preserve"> MUNICIPAL</t>
  </si>
  <si>
    <t>DOCUMENTO</t>
  </si>
  <si>
    <t>VIGÊNCIA</t>
  </si>
  <si>
    <t>VALOR - R$</t>
  </si>
  <si>
    <t>Aditamento nº</t>
  </si>
  <si>
    <t>DEMONSTRATIVO DOS RECURSOS DISPONÍVEIS NO EXERCÍCIO</t>
  </si>
  <si>
    <t>DATA PREVISTA PARA O</t>
  </si>
  <si>
    <t>VALORES</t>
  </si>
  <si>
    <t>NÚMERO DO</t>
  </si>
  <si>
    <t>REPASSE (2)</t>
  </si>
  <si>
    <t>PREVISTOS (R$)</t>
  </si>
  <si>
    <t>DATA DO REPASSE</t>
  </si>
  <si>
    <t>DOCUMENTO DE</t>
  </si>
  <si>
    <t>VALORES REPASSADOS (R$)</t>
  </si>
  <si>
    <t>CRÉDITO</t>
  </si>
  <si>
    <t>(A) SALDO DO EXERCÍCO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</si>
  <si>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</si>
  <si>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</si>
  <si>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</si>
  <si>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B+ C + D)</t>
  </si>
  <si>
    <t>(F) RECURSOS PRÓPRIOS DA ENTIDADE PARCEIRA</t>
  </si>
  <si>
    <t>0,00</t>
  </si>
  <si>
    <t>(G) TOTAL DE RECURSOS DISPONÍVEIS NO EXERCÍCIO (E + F)</t>
  </si>
  <si>
    <t>O(s) signatário(s), na qualidade de representante(s) da (nome da entidade) vem indicar, na forma abaixo detalhada, as despesas incorridas e pagas noexercício/20XX bem como as despesas a pagar no exercício seguinte.</t>
  </si>
  <si>
    <t>DEMONSTRATIVO DAS DESPESAS INCORRIDAS NO EXERCÍCIO</t>
  </si>
  <si>
    <t>ORIGEM DOS RECURSOS (4):</t>
  </si>
  <si>
    <t>DESPESAS</t>
  </si>
  <si>
    <t>CATEGORIA OU</t>
  </si>
  <si>
    <t>CONTABILIZADAS</t>
  </si>
  <si>
    <t>TOTAL DE</t>
  </si>
  <si>
    <t>FINALIDADE DA</t>
  </si>
  <si>
    <t>EM  EXERCÍCIOS</t>
  </si>
  <si>
    <t>NESTE EXERCÍCIO</t>
  </si>
  <si>
    <t>DESPESA (8)</t>
  </si>
  <si>
    <t>ANTERIORES E</t>
  </si>
  <si>
    <t>E PAGAS NESTE</t>
  </si>
  <si>
    <t>PAGAS</t>
  </si>
  <si>
    <t>A PAGAR EM</t>
  </si>
  <si>
    <t>NESTE</t>
  </si>
  <si>
    <t>PAGAS NESTE</t>
  </si>
  <si>
    <t>EXERCÍCIO (R$) (I)</t>
  </si>
  <si>
    <t>EXERCÍCIOS</t>
  </si>
  <si>
    <t>EXERCÍCIO (R$)</t>
  </si>
  <si>
    <t>EXERCÍCIO (R$) (H)</t>
  </si>
  <si>
    <t>EXERCÍCI O</t>
  </si>
  <si>
    <t>SEGUINTES (R$)</t>
  </si>
  <si>
    <t>(R$)</t>
  </si>
  <si>
    <t>(J= H + I)</t>
  </si>
  <si>
    <t>Recursos humanos</t>
  </si>
  <si>
    <t>Imposto Retido</t>
  </si>
  <si>
    <t>Manutenção Predial</t>
  </si>
  <si>
    <t>Material de Consumo- Diversos</t>
  </si>
  <si>
    <t>Combustível</t>
  </si>
  <si>
    <t>TOTAL</t>
  </si>
  <si>
    <t>DEMONSTRATIVO DO SALDO FINANCEIRO DO EXERCÍCIO</t>
  </si>
  <si>
    <t>(G) TOTAL DE RECURSOS DISPONÍVEL NO EXERCÍCIO</t>
  </si>
  <si>
    <t>(J) DESPESAS PAGAS NO EXERCÍCIO (H+I)</t>
  </si>
  <si>
    <t>(K) RECURSO PÚBLICO NÃO APLICADO [E - (J - F)]</t>
  </si>
  <si>
    <t>(L) VALOR DEVOLVIDO AO ÓRGÃO PÚBLICO</t>
  </si>
  <si>
    <t>(M) VALOR AUTORIZADO PARA APLICAÇÃO NO EXERCÍCIO SEGUINTE (K - L)</t>
  </si>
  <si>
    <t>Declaro(amos), na qualidade de responsável(is) pela entidade supra epigrafada,</t>
  </si>
  <si>
    <t>sob as penas da Lei, que a despesa relacionada comprova a exata aplicação</t>
  </si>
  <si>
    <t>dos recursos recebidos para os fins indicados, conforme programa de trabalho</t>
  </si>
  <si>
    <t>aprovado, proposto ao Órgão Público Parceiro.</t>
  </si>
  <si>
    <t>Local e data:</t>
  </si>
  <si>
    <r>
      <rPr>
        <sz val="9"/>
        <color rgb="FF000000"/>
        <rFont val="Arial"/>
        <family val="2"/>
      </rPr>
      <t xml:space="preserve">Responsáveis pela Organização da Sociedade Civil:  </t>
    </r>
    <r>
      <rPr>
        <b/>
        <sz val="9"/>
        <color rgb="FF000000"/>
        <rFont val="Arial"/>
        <family val="2"/>
      </rPr>
      <t>Caue Toscano - Diretor Presidente Anclivepa</t>
    </r>
  </si>
  <si>
    <t>Termo de Colaboração Proc Nº 9.92/22</t>
  </si>
  <si>
    <t>Material Médico e Medicamentos</t>
  </si>
  <si>
    <t>Contratação deServiços PJ</t>
  </si>
  <si>
    <t>Contratação de Serviços Terceiros</t>
  </si>
  <si>
    <t>Locação de Imoveis</t>
  </si>
  <si>
    <t>Bens e materiais permanentes</t>
  </si>
  <si>
    <t>Outras despesas</t>
  </si>
  <si>
    <t>ANEXO RP-10 - REPASSES AO TERCEIRO SETOR</t>
  </si>
  <si>
    <t>01.01.2024 á 30.04.2024</t>
  </si>
  <si>
    <t>01/2024 A 04/2024</t>
  </si>
  <si>
    <t>01.05.2024 á 31.08.2024</t>
  </si>
  <si>
    <t>01.09.2024 á 31.12.2024</t>
  </si>
  <si>
    <t>05/2024 A 08/2024</t>
  </si>
  <si>
    <t>09/2024 A 12/2024</t>
  </si>
  <si>
    <t>PREFEITURA MUNICIPAL DE SÃO BERNARDO DO CAMPO</t>
  </si>
  <si>
    <t>45.877.305/0015-10</t>
  </si>
  <si>
    <t>Av. DR. Rudge Ramos, 1700 - São Bernardo do Campo</t>
  </si>
  <si>
    <t>PREFEITURA MUNICIPAL DE SÃO PAULO</t>
  </si>
  <si>
    <t>Fernando Pigatti</t>
  </si>
  <si>
    <t>CRC: 1-SP-256069/O-9 - Tecnico Contabil</t>
  </si>
  <si>
    <t>CPF: 254.620.748-24</t>
  </si>
  <si>
    <t>Recursos Humanos</t>
  </si>
  <si>
    <t>Materiais/Medicamentos Hospitalares</t>
  </si>
  <si>
    <t>Materiais diversos</t>
  </si>
  <si>
    <t>Manutenção</t>
  </si>
  <si>
    <t>Serviços de Apoio</t>
  </si>
  <si>
    <t>Locações diversas</t>
  </si>
  <si>
    <t>Utilidades Públicas</t>
  </si>
  <si>
    <t>Seguros/Impostos/Taxas</t>
  </si>
  <si>
    <t>Pagamento indevido</t>
  </si>
  <si>
    <t>Devolução de Empréstimo</t>
  </si>
  <si>
    <t>-</t>
  </si>
  <si>
    <t>02 á 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</si>
</sst>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ajor"/>
    </font>
    <font>
      <sz val="8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75">
    <xf numFmtId="0" fontId="0" fillId="0" borderId="0" xfId="0"/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/>
    <xf numFmtId="4" fontId="7" fillId="2" borderId="1" xfId="0" applyNumberFormat="1" applyFont="1" applyFill="1" applyBorder="1"/>
    <xf numFmtId="49" fontId="5" fillId="2" borderId="2" xfId="0" applyNumberFormat="1" applyFont="1" applyFill="1" applyBorder="1" applyAlignment="1">
      <alignment horizontal="center"/>
    </xf>
    <xf numFmtId="0" fontId="8" fillId="2" borderId="2" xfId="0" applyFont="1" applyFill="1" applyBorder="1"/>
    <xf numFmtId="49" fontId="5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/>
    </xf>
    <xf numFmtId="49" fontId="5" fillId="2" borderId="4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/>
    <xf numFmtId="0" fontId="1" fillId="2" borderId="1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49" fontId="9" fillId="2" borderId="1" xfId="0" applyNumberFormat="1" applyFont="1" applyFill="1" applyBorder="1" applyAlignment="1">
      <alignment horizontal="right"/>
    </xf>
    <xf numFmtId="49" fontId="5" fillId="2" borderId="5" xfId="0" applyNumberFormat="1" applyFont="1" applyFill="1" applyBorder="1"/>
    <xf numFmtId="0" fontId="8" fillId="2" borderId="12" xfId="0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9" fontId="5" fillId="2" borderId="2" xfId="0" applyNumberFormat="1" applyFont="1" applyFill="1" applyBorder="1"/>
    <xf numFmtId="0" fontId="1" fillId="2" borderId="8" xfId="0" applyFont="1" applyFill="1" applyBorder="1"/>
    <xf numFmtId="49" fontId="4" fillId="2" borderId="8" xfId="0" applyNumberFormat="1" applyFont="1" applyFill="1" applyBorder="1" applyAlignment="1">
      <alignment horizontal="center"/>
    </xf>
    <xf numFmtId="49" fontId="5" fillId="2" borderId="8" xfId="0" applyNumberFormat="1" applyFont="1" applyFill="1" applyBorder="1"/>
    <xf numFmtId="49" fontId="6" fillId="2" borderId="8" xfId="0" applyNumberFormat="1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49" fontId="5" fillId="2" borderId="9" xfId="0" applyNumberFormat="1" applyFont="1" applyFill="1" applyBorder="1"/>
    <xf numFmtId="49" fontId="9" fillId="2" borderId="8" xfId="0" applyNumberFormat="1" applyFont="1" applyFill="1" applyBorder="1"/>
    <xf numFmtId="14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/>
    <xf numFmtId="49" fontId="10" fillId="2" borderId="1" xfId="0" applyNumberFormat="1" applyFont="1" applyFill="1" applyBorder="1"/>
    <xf numFmtId="49" fontId="11" fillId="2" borderId="2" xfId="0" applyNumberFormat="1" applyFont="1" applyFill="1" applyBorder="1"/>
    <xf numFmtId="49" fontId="11" fillId="2" borderId="1" xfId="0" applyNumberFormat="1" applyFont="1" applyFill="1" applyBorder="1"/>
    <xf numFmtId="4" fontId="12" fillId="2" borderId="2" xfId="0" applyNumberFormat="1" applyFont="1" applyFill="1" applyBorder="1" applyAlignment="1">
      <alignment horizontal="right"/>
    </xf>
    <xf numFmtId="4" fontId="12" fillId="2" borderId="1" xfId="0" applyNumberFormat="1" applyFont="1" applyFill="1" applyBorder="1"/>
    <xf numFmtId="4" fontId="13" fillId="2" borderId="1" xfId="0" applyNumberFormat="1" applyFont="1" applyFill="1" applyBorder="1"/>
    <xf numFmtId="4" fontId="9" fillId="2" borderId="1" xfId="0" applyNumberFormat="1" applyFont="1" applyFill="1" applyBorder="1"/>
    <xf numFmtId="4" fontId="9" fillId="0" borderId="1" xfId="0" applyNumberFormat="1" applyFont="1" applyBorder="1"/>
    <xf numFmtId="49" fontId="4" fillId="2" borderId="4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/>
    <xf numFmtId="49" fontId="9" fillId="2" borderId="5" xfId="0" applyNumberFormat="1" applyFont="1" applyFill="1" applyBorder="1"/>
    <xf numFmtId="0" fontId="14" fillId="2" borderId="10" xfId="0" applyFont="1" applyFill="1" applyBorder="1"/>
    <xf numFmtId="0" fontId="14" fillId="2" borderId="11" xfId="0" applyFont="1" applyFill="1" applyBorder="1"/>
    <xf numFmtId="0" fontId="14" fillId="2" borderId="1" xfId="0" applyFont="1" applyFill="1" applyBorder="1"/>
    <xf numFmtId="0" fontId="14" fillId="2" borderId="6" xfId="0" applyFont="1" applyFill="1" applyBorder="1"/>
    <xf numFmtId="0" fontId="14" fillId="2" borderId="7" xfId="0" applyFont="1" applyFill="1" applyBorder="1"/>
    <xf numFmtId="0" fontId="14" fillId="2" borderId="8" xfId="0" applyFont="1" applyFill="1" applyBorder="1"/>
    <xf numFmtId="43" fontId="12" fillId="2" borderId="1" xfId="1" applyFont="1" applyFill="1" applyBorder="1" applyAlignment="1">
      <alignment horizontal="right"/>
    </xf>
    <xf numFmtId="43" fontId="12" fillId="2" borderId="1" xfId="1" applyFont="1" applyFill="1" applyBorder="1"/>
    <xf numFmtId="43" fontId="16" fillId="2" borderId="1" xfId="1" applyFont="1" applyFill="1" applyBorder="1" applyAlignment="1">
      <alignment horizontal="right"/>
    </xf>
    <xf numFmtId="4" fontId="0" fillId="0" borderId="0" xfId="0" applyNumberFormat="1"/>
    <xf numFmtId="43" fontId="9" fillId="2" borderId="1" xfId="1" applyFont="1" applyFill="1" applyBorder="1" applyAlignment="1">
      <alignment horizontal="right"/>
    </xf>
    <xf numFmtId="0" fontId="0" fillId="0" borderId="0" xfId="0" applyAlignment="1">
      <alignment horizontal="center"/>
    </xf>
    <xf numFmtId="49" fontId="17" fillId="2" borderId="1" xfId="0" applyNumberFormat="1" applyFont="1" applyFill="1" applyBorder="1"/>
    <xf numFmtId="4" fontId="18" fillId="2" borderId="1" xfId="0" applyNumberFormat="1" applyFont="1" applyFill="1" applyBorder="1"/>
    <xf numFmtId="4" fontId="7" fillId="2" borderId="2" xfId="0" applyNumberFormat="1" applyFont="1" applyFill="1" applyBorder="1" applyAlignment="1">
      <alignment horizontal="right"/>
    </xf>
    <xf numFmtId="0" fontId="0" fillId="0" borderId="8" xfId="0" applyBorder="1"/>
    <xf numFmtId="4" fontId="1" fillId="2" borderId="8" xfId="0" applyNumberFormat="1" applyFont="1" applyFill="1" applyBorder="1"/>
    <xf numFmtId="49" fontId="2" fillId="2" borderId="8" xfId="0" applyNumberFormat="1" applyFont="1" applyFill="1" applyBorder="1" applyAlignment="1">
      <alignment horizontal="center"/>
    </xf>
    <xf numFmtId="0" fontId="3" fillId="0" borderId="8" xfId="0" applyFont="1" applyBorder="1"/>
    <xf numFmtId="49" fontId="9" fillId="2" borderId="8" xfId="0" applyNumberFormat="1" applyFont="1" applyFill="1" applyBorder="1" applyAlignment="1">
      <alignment horizontal="center" wrapText="1"/>
    </xf>
    <xf numFmtId="0" fontId="0" fillId="0" borderId="0" xfId="0"/>
    <xf numFmtId="49" fontId="5" fillId="2" borderId="9" xfId="0" applyNumberFormat="1" applyFont="1" applyFill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164" fontId="0" fillId="0" borderId="8" xfId="0" applyNumberForma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2"/>
  <sheetViews>
    <sheetView topLeftCell="A7" workbookViewId="0">
      <selection activeCell="B9" sqref="B9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24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67" t="s">
        <v>88</v>
      </c>
      <c r="B2" s="68"/>
      <c r="C2" s="68"/>
      <c r="D2" s="68"/>
      <c r="E2" s="68"/>
      <c r="F2" s="68"/>
      <c r="G2" s="68"/>
    </row>
    <row r="3" spans="1:7" ht="14.4" x14ac:dyDescent="0.3">
      <c r="A3" s="67" t="s">
        <v>0</v>
      </c>
      <c r="B3" s="68"/>
      <c r="C3" s="68"/>
      <c r="D3" s="68"/>
      <c r="E3" s="68"/>
      <c r="F3" s="68"/>
      <c r="G3" s="68"/>
    </row>
    <row r="4" spans="1:7" ht="14.4" x14ac:dyDescent="0.3">
      <c r="A4" s="67" t="s">
        <v>1</v>
      </c>
      <c r="B4" s="68"/>
      <c r="C4" s="68"/>
      <c r="D4" s="68"/>
      <c r="E4" s="68"/>
      <c r="F4" s="68"/>
      <c r="G4" s="68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95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 t="s">
        <v>97</v>
      </c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 t="s">
        <v>89</v>
      </c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39" t="s">
        <v>81</v>
      </c>
      <c r="B17" s="3" t="s">
        <v>90</v>
      </c>
      <c r="C17" s="4">
        <v>1375813.28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45292</v>
      </c>
      <c r="B24" s="45">
        <v>343953.32</v>
      </c>
      <c r="C24" s="11">
        <v>45301</v>
      </c>
      <c r="D24" s="47"/>
      <c r="E24" s="45">
        <v>343953.32</v>
      </c>
      <c r="F24" s="29"/>
    </row>
    <row r="25" spans="1:6" ht="15.75" customHeight="1" x14ac:dyDescent="0.3">
      <c r="A25" s="11">
        <v>45323</v>
      </c>
      <c r="B25" s="45">
        <v>343953.32</v>
      </c>
      <c r="C25" s="11">
        <v>45331</v>
      </c>
      <c r="D25" s="12"/>
      <c r="E25" s="45">
        <v>343953.32</v>
      </c>
      <c r="F25" s="29"/>
    </row>
    <row r="26" spans="1:6" ht="15.75" customHeight="1" x14ac:dyDescent="0.3">
      <c r="A26" s="11">
        <v>45352</v>
      </c>
      <c r="B26" s="46">
        <v>343953.32</v>
      </c>
      <c r="C26" s="37">
        <v>45359</v>
      </c>
      <c r="D26" s="38"/>
      <c r="E26" s="45">
        <v>343953.32</v>
      </c>
      <c r="F26" s="29"/>
    </row>
    <row r="27" spans="1:6" ht="15.75" customHeight="1" x14ac:dyDescent="0.3">
      <c r="A27" s="11">
        <v>45383</v>
      </c>
      <c r="B27" s="46">
        <v>343953.32</v>
      </c>
      <c r="C27" s="37">
        <v>45390</v>
      </c>
      <c r="D27" s="38"/>
      <c r="E27" s="45">
        <v>343953.32</v>
      </c>
      <c r="F27" s="29"/>
    </row>
    <row r="28" spans="1:6" ht="15.75" customHeight="1" x14ac:dyDescent="0.3">
      <c r="A28" s="48" t="s">
        <v>30</v>
      </c>
      <c r="B28" s="50"/>
      <c r="C28" s="51"/>
      <c r="D28" s="52"/>
      <c r="E28" s="45">
        <v>584701.57999999996</v>
      </c>
      <c r="F28" s="29"/>
    </row>
    <row r="29" spans="1:6" ht="15.75" customHeight="1" x14ac:dyDescent="0.3">
      <c r="A29" s="49" t="s">
        <v>31</v>
      </c>
      <c r="B29" s="53"/>
      <c r="C29" s="54"/>
      <c r="D29" s="52"/>
      <c r="E29" s="46">
        <f>E24+E25+E26+E27</f>
        <v>1375813.28</v>
      </c>
      <c r="F29" s="29"/>
    </row>
    <row r="30" spans="1:6" ht="15.75" customHeight="1" x14ac:dyDescent="0.3">
      <c r="A30" s="48" t="s">
        <v>32</v>
      </c>
      <c r="B30" s="50"/>
      <c r="C30" s="51"/>
      <c r="D30" s="52"/>
      <c r="E30" s="46">
        <v>13066.94</v>
      </c>
      <c r="F30" s="29"/>
    </row>
    <row r="31" spans="1:6" ht="15.75" customHeight="1" x14ac:dyDescent="0.3">
      <c r="A31" s="49" t="s">
        <v>33</v>
      </c>
      <c r="B31" s="53"/>
      <c r="C31" s="54"/>
      <c r="D31" s="52"/>
      <c r="E31" s="46">
        <v>0</v>
      </c>
      <c r="F31" s="29"/>
    </row>
    <row r="32" spans="1:6" ht="15.75" customHeight="1" x14ac:dyDescent="0.3">
      <c r="A32" s="36" t="s">
        <v>34</v>
      </c>
      <c r="B32" s="55"/>
      <c r="C32" s="55"/>
      <c r="D32" s="52"/>
      <c r="E32" s="45">
        <f>+E28+E29+E30+E31</f>
        <v>1973581.7999999998</v>
      </c>
      <c r="F32" s="29"/>
    </row>
    <row r="33" spans="1:6" ht="15.75" customHeight="1" x14ac:dyDescent="0.3">
      <c r="A33" s="48" t="s">
        <v>35</v>
      </c>
      <c r="B33" s="50"/>
      <c r="C33" s="51"/>
      <c r="D33" s="52"/>
      <c r="E33" s="16" t="s">
        <v>36</v>
      </c>
      <c r="F33" s="29"/>
    </row>
    <row r="34" spans="1:6" ht="15.75" customHeight="1" x14ac:dyDescent="0.3">
      <c r="A34" s="48" t="s">
        <v>37</v>
      </c>
      <c r="B34" s="50"/>
      <c r="C34" s="51"/>
      <c r="D34" s="52"/>
      <c r="E34" s="45">
        <f>+E32+E33</f>
        <v>1973581.7999999998</v>
      </c>
      <c r="F34" s="29"/>
    </row>
    <row r="35" spans="1:6" ht="15.75" customHeight="1" x14ac:dyDescent="0.3">
      <c r="A35" s="69" t="s">
        <v>38</v>
      </c>
      <c r="B35" s="68"/>
      <c r="C35" s="68"/>
      <c r="D35" s="68"/>
      <c r="E35" s="68"/>
      <c r="F35" s="68"/>
    </row>
    <row r="36" spans="1:6" ht="15.75" customHeight="1" x14ac:dyDescent="0.3">
      <c r="A36" s="68"/>
      <c r="B36" s="70"/>
      <c r="C36" s="70"/>
      <c r="D36" s="70"/>
      <c r="E36" s="70"/>
      <c r="F36" s="68"/>
    </row>
    <row r="37" spans="1:6" ht="15.75" customHeight="1" x14ac:dyDescent="0.3">
      <c r="A37" s="68"/>
      <c r="B37" s="68"/>
      <c r="C37" s="68"/>
      <c r="D37" s="68"/>
      <c r="E37" s="68"/>
      <c r="F37" s="68"/>
    </row>
    <row r="38" spans="1:6" ht="15.75" customHeight="1" x14ac:dyDescent="0.3">
      <c r="A38" s="29"/>
      <c r="B38" s="29"/>
      <c r="C38" s="29"/>
      <c r="D38" s="29"/>
      <c r="E38" s="29"/>
      <c r="F38" s="29"/>
    </row>
    <row r="39" spans="1:6" ht="15.75" customHeight="1" x14ac:dyDescent="0.3">
      <c r="A39" s="13"/>
      <c r="B39" s="71" t="s">
        <v>39</v>
      </c>
      <c r="C39" s="72"/>
      <c r="D39" s="72"/>
      <c r="E39" s="72"/>
      <c r="F39" s="73"/>
    </row>
    <row r="40" spans="1:6" ht="15.75" customHeight="1" x14ac:dyDescent="0.3">
      <c r="A40" s="13"/>
      <c r="B40" s="17" t="s">
        <v>40</v>
      </c>
      <c r="C40" s="14"/>
      <c r="D40" s="14"/>
      <c r="E40" s="14"/>
      <c r="F40" s="15"/>
    </row>
    <row r="41" spans="1:6" ht="15.75" customHeight="1" x14ac:dyDescent="0.3">
      <c r="A41" s="18"/>
      <c r="B41" s="18"/>
      <c r="C41" s="19" t="s">
        <v>41</v>
      </c>
      <c r="D41" s="19" t="s">
        <v>41</v>
      </c>
      <c r="E41" s="20"/>
      <c r="F41" s="21" t="s">
        <v>41</v>
      </c>
    </row>
    <row r="42" spans="1:6" ht="15.75" customHeight="1" x14ac:dyDescent="0.3">
      <c r="A42" s="22" t="s">
        <v>42</v>
      </c>
      <c r="B42" s="23"/>
      <c r="C42" s="22" t="s">
        <v>43</v>
      </c>
      <c r="D42" s="22" t="s">
        <v>43</v>
      </c>
      <c r="E42" s="7" t="s">
        <v>44</v>
      </c>
      <c r="F42" s="24" t="s">
        <v>43</v>
      </c>
    </row>
    <row r="43" spans="1:6" ht="15.75" customHeight="1" x14ac:dyDescent="0.3">
      <c r="A43" s="22" t="s">
        <v>45</v>
      </c>
      <c r="B43" s="22" t="s">
        <v>41</v>
      </c>
      <c r="C43" s="22" t="s">
        <v>46</v>
      </c>
      <c r="D43" s="22" t="s">
        <v>47</v>
      </c>
      <c r="E43" s="7" t="s">
        <v>41</v>
      </c>
      <c r="F43" s="24" t="s">
        <v>47</v>
      </c>
    </row>
    <row r="44" spans="1:6" ht="15.75" customHeight="1" x14ac:dyDescent="0.3">
      <c r="A44" s="22" t="s">
        <v>48</v>
      </c>
      <c r="B44" s="22" t="s">
        <v>43</v>
      </c>
      <c r="C44" s="22" t="s">
        <v>49</v>
      </c>
      <c r="D44" s="22" t="s">
        <v>50</v>
      </c>
      <c r="E44" s="7" t="s">
        <v>51</v>
      </c>
      <c r="F44" s="24" t="s">
        <v>52</v>
      </c>
    </row>
    <row r="45" spans="1:6" ht="15.75" customHeight="1" x14ac:dyDescent="0.3">
      <c r="A45" s="23"/>
      <c r="B45" s="22" t="s">
        <v>53</v>
      </c>
      <c r="C45" s="22" t="s">
        <v>54</v>
      </c>
      <c r="D45" s="22" t="s">
        <v>55</v>
      </c>
      <c r="E45" s="7" t="s">
        <v>53</v>
      </c>
      <c r="F45" s="24" t="s">
        <v>56</v>
      </c>
    </row>
    <row r="46" spans="1:6" ht="15.75" customHeight="1" x14ac:dyDescent="0.3">
      <c r="A46" s="23"/>
      <c r="B46" s="22" t="s">
        <v>57</v>
      </c>
      <c r="C46" s="22" t="s">
        <v>58</v>
      </c>
      <c r="D46" s="23"/>
      <c r="E46" s="7" t="s">
        <v>59</v>
      </c>
      <c r="F46" s="24" t="s">
        <v>60</v>
      </c>
    </row>
    <row r="47" spans="1:6" ht="15.75" customHeight="1" x14ac:dyDescent="0.3">
      <c r="A47" s="23"/>
      <c r="B47" s="23"/>
      <c r="C47" s="23"/>
      <c r="D47" s="23"/>
      <c r="E47" s="7" t="s">
        <v>61</v>
      </c>
      <c r="F47" s="25"/>
    </row>
    <row r="48" spans="1:6" ht="15.75" customHeight="1" x14ac:dyDescent="0.3">
      <c r="A48" s="26"/>
      <c r="B48" s="26"/>
      <c r="C48" s="26"/>
      <c r="D48" s="26"/>
      <c r="E48" s="10" t="s">
        <v>62</v>
      </c>
      <c r="F48" s="27"/>
    </row>
    <row r="49" spans="1:6" ht="15.75" customHeight="1" x14ac:dyDescent="0.3">
      <c r="A49" s="28" t="s">
        <v>63</v>
      </c>
      <c r="B49" s="42">
        <v>704592.17</v>
      </c>
      <c r="C49" s="56">
        <v>0</v>
      </c>
      <c r="D49" s="42">
        <v>704592.17</v>
      </c>
      <c r="E49" s="43">
        <f>+D49+C49</f>
        <v>704592.17</v>
      </c>
      <c r="F49" s="57">
        <v>0</v>
      </c>
    </row>
    <row r="50" spans="1:6" ht="15.75" customHeight="1" x14ac:dyDescent="0.3">
      <c r="A50" s="40" t="s">
        <v>83</v>
      </c>
      <c r="B50" s="42">
        <v>214393.72</v>
      </c>
      <c r="C50" s="56">
        <v>0</v>
      </c>
      <c r="D50" s="42">
        <v>214393.72</v>
      </c>
      <c r="E50" s="43">
        <f t="shared" ref="E50:E59" si="0">+D50+C50</f>
        <v>214393.72</v>
      </c>
      <c r="F50" s="57">
        <v>0</v>
      </c>
    </row>
    <row r="51" spans="1:6" ht="15.75" customHeight="1" x14ac:dyDescent="0.3">
      <c r="A51" s="1" t="s">
        <v>64</v>
      </c>
      <c r="B51" s="42"/>
      <c r="C51" s="56">
        <v>0</v>
      </c>
      <c r="D51" s="42"/>
      <c r="E51" s="43">
        <f t="shared" si="0"/>
        <v>0</v>
      </c>
      <c r="F51" s="57">
        <v>0</v>
      </c>
    </row>
    <row r="52" spans="1:6" ht="15.75" customHeight="1" x14ac:dyDescent="0.3">
      <c r="A52" s="41" t="s">
        <v>85</v>
      </c>
      <c r="B52" s="42">
        <v>1440</v>
      </c>
      <c r="C52" s="56">
        <v>0</v>
      </c>
      <c r="D52" s="42">
        <v>1440</v>
      </c>
      <c r="E52" s="43">
        <f t="shared" si="0"/>
        <v>1440</v>
      </c>
      <c r="F52" s="57">
        <v>0</v>
      </c>
    </row>
    <row r="53" spans="1:6" ht="15.75" customHeight="1" x14ac:dyDescent="0.3">
      <c r="A53" s="1" t="s">
        <v>65</v>
      </c>
      <c r="B53" s="42">
        <v>16806.46</v>
      </c>
      <c r="C53" s="56">
        <v>0</v>
      </c>
      <c r="D53" s="42">
        <v>16806.46</v>
      </c>
      <c r="E53" s="43">
        <f t="shared" si="0"/>
        <v>16806.46</v>
      </c>
      <c r="F53" s="57">
        <v>0</v>
      </c>
    </row>
    <row r="54" spans="1:6" ht="15.75" customHeight="1" x14ac:dyDescent="0.3">
      <c r="A54" s="28" t="s">
        <v>66</v>
      </c>
      <c r="B54" s="42">
        <v>25968.49</v>
      </c>
      <c r="C54" s="56">
        <v>0</v>
      </c>
      <c r="D54" s="42">
        <v>25968.49</v>
      </c>
      <c r="E54" s="43">
        <f t="shared" si="0"/>
        <v>25968.49</v>
      </c>
      <c r="F54" s="57">
        <v>0</v>
      </c>
    </row>
    <row r="55" spans="1:6" ht="15.75" customHeight="1" x14ac:dyDescent="0.3">
      <c r="A55" s="41" t="s">
        <v>84</v>
      </c>
      <c r="B55" s="42"/>
      <c r="C55" s="56">
        <v>0</v>
      </c>
      <c r="D55" s="42"/>
      <c r="E55" s="43">
        <f t="shared" si="0"/>
        <v>0</v>
      </c>
      <c r="F55" s="57">
        <v>0</v>
      </c>
    </row>
    <row r="56" spans="1:6" ht="15.75" customHeight="1" x14ac:dyDescent="0.3">
      <c r="A56" s="40" t="s">
        <v>82</v>
      </c>
      <c r="B56" s="42">
        <v>230089.55</v>
      </c>
      <c r="C56" s="56">
        <v>0</v>
      </c>
      <c r="D56" s="42">
        <v>230089.55</v>
      </c>
      <c r="E56" s="43">
        <f t="shared" si="0"/>
        <v>230089.55</v>
      </c>
      <c r="F56" s="57">
        <v>0</v>
      </c>
    </row>
    <row r="57" spans="1:6" ht="15.75" customHeight="1" x14ac:dyDescent="0.3">
      <c r="A57" s="41" t="s">
        <v>87</v>
      </c>
      <c r="B57" s="42">
        <v>16340.92</v>
      </c>
      <c r="C57" s="56">
        <v>0</v>
      </c>
      <c r="D57" s="42">
        <v>16340.92</v>
      </c>
      <c r="E57" s="43">
        <f t="shared" si="0"/>
        <v>16340.92</v>
      </c>
      <c r="F57" s="57">
        <v>0</v>
      </c>
    </row>
    <row r="58" spans="1:6" ht="15.75" customHeight="1" x14ac:dyDescent="0.3">
      <c r="A58" s="1" t="s">
        <v>86</v>
      </c>
      <c r="B58" s="42">
        <v>3602.91</v>
      </c>
      <c r="C58" s="56">
        <v>0</v>
      </c>
      <c r="D58" s="42">
        <v>3602.91</v>
      </c>
      <c r="E58" s="43">
        <f t="shared" si="0"/>
        <v>3602.91</v>
      </c>
      <c r="F58" s="57">
        <v>0</v>
      </c>
    </row>
    <row r="59" spans="1:6" ht="15.75" customHeight="1" x14ac:dyDescent="0.3">
      <c r="A59" s="1" t="s">
        <v>67</v>
      </c>
      <c r="B59" s="42"/>
      <c r="C59" s="56">
        <v>0</v>
      </c>
      <c r="D59" s="42"/>
      <c r="E59" s="43">
        <f t="shared" si="0"/>
        <v>0</v>
      </c>
      <c r="F59" s="57">
        <v>0</v>
      </c>
    </row>
    <row r="60" spans="1:6" ht="15.75" customHeight="1" x14ac:dyDescent="0.3">
      <c r="A60" s="1" t="s">
        <v>68</v>
      </c>
      <c r="B60" s="44">
        <f>SUM(B49:B59)</f>
        <v>1213234.2199999997</v>
      </c>
      <c r="C60" s="44">
        <f t="shared" ref="C60:F60" si="1">SUM(C49:C59)</f>
        <v>0</v>
      </c>
      <c r="D60" s="44">
        <f>SUM(D49:D59)</f>
        <v>1213234.2199999997</v>
      </c>
      <c r="E60" s="44">
        <f t="shared" si="1"/>
        <v>1213234.2199999997</v>
      </c>
      <c r="F60" s="44">
        <f t="shared" si="1"/>
        <v>0</v>
      </c>
    </row>
    <row r="61" spans="1:6" ht="34.5" customHeight="1" x14ac:dyDescent="0.3">
      <c r="A61" s="29"/>
      <c r="B61" s="29"/>
      <c r="C61" s="29"/>
      <c r="D61" s="29"/>
      <c r="E61" s="29"/>
      <c r="F61" s="29"/>
    </row>
    <row r="62" spans="1:6" ht="15.75" customHeight="1" x14ac:dyDescent="0.3">
      <c r="A62" s="35" t="s">
        <v>69</v>
      </c>
      <c r="B62" s="33"/>
      <c r="C62" s="34"/>
      <c r="D62" s="29"/>
      <c r="E62" s="29"/>
      <c r="F62" s="29"/>
    </row>
    <row r="63" spans="1:6" ht="15.75" customHeight="1" x14ac:dyDescent="0.3">
      <c r="A63" s="35" t="s">
        <v>70</v>
      </c>
      <c r="B63" s="34"/>
      <c r="C63" s="4">
        <f>+E34</f>
        <v>1973581.7999999998</v>
      </c>
      <c r="D63" s="29"/>
      <c r="E63" s="29"/>
      <c r="F63" s="29"/>
    </row>
    <row r="64" spans="1:6" ht="15.75" customHeight="1" x14ac:dyDescent="0.3">
      <c r="A64" s="17" t="s">
        <v>71</v>
      </c>
      <c r="B64" s="15"/>
      <c r="C64" s="4">
        <f>+C60+D60</f>
        <v>1213234.2199999997</v>
      </c>
      <c r="D64" s="29"/>
      <c r="E64" s="29"/>
      <c r="F64" s="29"/>
    </row>
    <row r="65" spans="1:6" ht="15.75" customHeight="1" x14ac:dyDescent="0.3">
      <c r="A65" s="17" t="s">
        <v>72</v>
      </c>
      <c r="B65" s="15"/>
      <c r="C65" s="4">
        <f>SUM(E32-(E60-E33))</f>
        <v>760347.58000000007</v>
      </c>
      <c r="D65" s="29"/>
      <c r="E65" s="29"/>
      <c r="F65" s="29"/>
    </row>
    <row r="66" spans="1:6" ht="15.75" customHeight="1" x14ac:dyDescent="0.3">
      <c r="A66" s="17" t="s">
        <v>73</v>
      </c>
      <c r="B66" s="15"/>
      <c r="C66" s="16" t="s">
        <v>36</v>
      </c>
      <c r="D66" s="29"/>
      <c r="E66" s="29"/>
      <c r="F66" s="29"/>
    </row>
    <row r="67" spans="1:6" ht="15.75" customHeight="1" x14ac:dyDescent="0.3">
      <c r="A67" s="17" t="s">
        <v>74</v>
      </c>
      <c r="B67" s="15"/>
      <c r="C67" s="4">
        <f>+C65-C66</f>
        <v>760347.58000000007</v>
      </c>
      <c r="D67" s="29"/>
      <c r="E67" s="29"/>
      <c r="F67" s="29"/>
    </row>
    <row r="68" spans="1:6" ht="15.75" customHeight="1" x14ac:dyDescent="0.3">
      <c r="A68" s="29"/>
      <c r="B68" s="29"/>
      <c r="C68" s="29"/>
      <c r="D68" s="29"/>
      <c r="E68" s="29"/>
      <c r="F68" s="29"/>
    </row>
    <row r="69" spans="1:6" ht="15.75" customHeight="1" x14ac:dyDescent="0.3">
      <c r="A69" s="36" t="s">
        <v>75</v>
      </c>
      <c r="B69" s="29"/>
      <c r="C69" s="29"/>
      <c r="D69" s="29"/>
      <c r="E69" s="29"/>
      <c r="F69" s="29"/>
    </row>
    <row r="70" spans="1:6" ht="15.75" customHeight="1" x14ac:dyDescent="0.3">
      <c r="A70" s="36" t="s">
        <v>76</v>
      </c>
      <c r="B70" s="29"/>
      <c r="C70" s="29"/>
      <c r="D70" s="29"/>
      <c r="E70" s="29"/>
      <c r="F70" s="29"/>
    </row>
    <row r="71" spans="1:6" ht="15.75" customHeight="1" x14ac:dyDescent="0.3">
      <c r="A71" s="36" t="s">
        <v>77</v>
      </c>
      <c r="B71" s="29"/>
      <c r="C71" s="29"/>
      <c r="D71" s="29"/>
      <c r="E71" s="29"/>
      <c r="F71" s="29"/>
    </row>
    <row r="72" spans="1:6" ht="15.75" customHeight="1" x14ac:dyDescent="0.3">
      <c r="A72" s="36" t="s">
        <v>78</v>
      </c>
      <c r="B72" s="29"/>
      <c r="C72" s="29"/>
      <c r="D72" s="29"/>
      <c r="E72" s="29"/>
      <c r="F72" s="29"/>
    </row>
    <row r="73" spans="1:6" ht="15.75" customHeight="1" x14ac:dyDescent="0.3">
      <c r="A73" s="29"/>
      <c r="B73" s="29"/>
      <c r="C73" s="29"/>
      <c r="D73" s="29"/>
      <c r="E73" s="29"/>
      <c r="F73" s="29"/>
    </row>
    <row r="74" spans="1:6" ht="15.75" customHeight="1" x14ac:dyDescent="0.3">
      <c r="A74" s="36" t="s">
        <v>79</v>
      </c>
      <c r="B74" s="29"/>
      <c r="C74" s="29"/>
      <c r="D74" s="29"/>
      <c r="E74" s="29"/>
      <c r="F74" s="29"/>
    </row>
    <row r="75" spans="1:6" ht="15.75" customHeight="1" x14ac:dyDescent="0.3">
      <c r="A75" s="29"/>
      <c r="B75" s="29"/>
      <c r="C75" s="29"/>
      <c r="D75" s="29"/>
      <c r="E75" s="29"/>
      <c r="F75" s="29"/>
    </row>
    <row r="76" spans="1:6" ht="15.75" customHeight="1" x14ac:dyDescent="0.3">
      <c r="A76" s="36" t="s">
        <v>80</v>
      </c>
      <c r="B76" s="29"/>
      <c r="C76" s="29"/>
      <c r="D76" s="29"/>
      <c r="E76" s="29"/>
      <c r="F76" s="29"/>
    </row>
    <row r="77" spans="1:6" ht="15.75" customHeight="1" x14ac:dyDescent="0.3">
      <c r="A77" s="29"/>
      <c r="B77" s="29"/>
      <c r="C77" s="29"/>
      <c r="D77" s="29"/>
      <c r="E77" s="29"/>
      <c r="F77" s="29"/>
    </row>
    <row r="78" spans="1:6" ht="15.75" customHeight="1" x14ac:dyDescent="0.3">
      <c r="A78" s="29"/>
      <c r="B78" s="29"/>
      <c r="C78" s="29"/>
      <c r="D78" s="29"/>
      <c r="E78" s="29"/>
      <c r="F78" s="29"/>
    </row>
    <row r="79" spans="1:6" ht="15.75" customHeight="1" x14ac:dyDescent="0.3"/>
    <row r="80" spans="1:6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mergeCells count="5">
    <mergeCell ref="A2:G2"/>
    <mergeCell ref="A3:G3"/>
    <mergeCell ref="A4:G4"/>
    <mergeCell ref="A35:F37"/>
    <mergeCell ref="B39:F39"/>
  </mergeCells>
  <pageMargins left="0.31496062992125984" right="0.31496062992125984" top="0.39370078740157483" bottom="0.59055118110236227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457A-7354-4548-B4E4-3755E30D70C5}">
  <sheetPr>
    <pageSetUpPr fitToPage="1"/>
  </sheetPr>
  <dimension ref="A1:G992"/>
  <sheetViews>
    <sheetView workbookViewId="0">
      <selection activeCell="B9" sqref="B9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24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67" t="s">
        <v>88</v>
      </c>
      <c r="B2" s="68"/>
      <c r="C2" s="68"/>
      <c r="D2" s="68"/>
      <c r="E2" s="68"/>
      <c r="F2" s="68"/>
      <c r="G2" s="68"/>
    </row>
    <row r="3" spans="1:7" ht="14.4" x14ac:dyDescent="0.3">
      <c r="A3" s="67" t="s">
        <v>0</v>
      </c>
      <c r="B3" s="68"/>
      <c r="C3" s="68"/>
      <c r="D3" s="68"/>
      <c r="E3" s="68"/>
      <c r="F3" s="68"/>
      <c r="G3" s="68"/>
    </row>
    <row r="4" spans="1:7" ht="14.4" x14ac:dyDescent="0.3">
      <c r="A4" s="67" t="s">
        <v>1</v>
      </c>
      <c r="B4" s="68"/>
      <c r="C4" s="68"/>
      <c r="D4" s="68"/>
      <c r="E4" s="68"/>
      <c r="F4" s="68"/>
      <c r="G4" s="68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95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 t="s">
        <v>97</v>
      </c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 t="s">
        <v>91</v>
      </c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39" t="s">
        <v>81</v>
      </c>
      <c r="B17" s="3" t="s">
        <v>93</v>
      </c>
      <c r="C17" s="4">
        <v>1375813.28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45413</v>
      </c>
      <c r="B24" s="45">
        <v>343953.32</v>
      </c>
      <c r="C24" s="11">
        <v>45420</v>
      </c>
      <c r="D24" s="47"/>
      <c r="E24" s="45">
        <v>343953.32</v>
      </c>
      <c r="F24" s="29"/>
    </row>
    <row r="25" spans="1:6" ht="15.75" customHeight="1" x14ac:dyDescent="0.3">
      <c r="A25" s="11">
        <v>45444</v>
      </c>
      <c r="B25" s="45">
        <v>343953.32</v>
      </c>
      <c r="C25" s="11">
        <v>45453</v>
      </c>
      <c r="D25" s="12"/>
      <c r="E25" s="45">
        <v>343953.32</v>
      </c>
      <c r="F25" s="29"/>
    </row>
    <row r="26" spans="1:6" ht="15.75" customHeight="1" x14ac:dyDescent="0.3">
      <c r="A26" s="11">
        <v>45474</v>
      </c>
      <c r="B26" s="46">
        <v>343953.32</v>
      </c>
      <c r="C26" s="37">
        <v>45484</v>
      </c>
      <c r="D26" s="38"/>
      <c r="E26" s="45">
        <v>343953.32</v>
      </c>
      <c r="F26" s="29"/>
    </row>
    <row r="27" spans="1:6" ht="15.75" customHeight="1" x14ac:dyDescent="0.3">
      <c r="A27" s="11">
        <v>45505</v>
      </c>
      <c r="B27" s="46">
        <v>343953.32</v>
      </c>
      <c r="C27" s="37">
        <v>45516</v>
      </c>
      <c r="D27" s="38"/>
      <c r="E27" s="45">
        <v>343953.32</v>
      </c>
      <c r="F27" s="29"/>
    </row>
    <row r="28" spans="1:6" ht="15.75" customHeight="1" x14ac:dyDescent="0.3">
      <c r="A28" s="48" t="s">
        <v>30</v>
      </c>
      <c r="B28" s="50"/>
      <c r="C28" s="51"/>
      <c r="D28" s="52"/>
      <c r="E28" s="45">
        <v>760347.58000000007</v>
      </c>
      <c r="F28" s="29"/>
    </row>
    <row r="29" spans="1:6" ht="15.75" customHeight="1" x14ac:dyDescent="0.3">
      <c r="A29" s="49" t="s">
        <v>31</v>
      </c>
      <c r="B29" s="53"/>
      <c r="C29" s="54"/>
      <c r="D29" s="52"/>
      <c r="E29" s="46">
        <f>E24+E25+E26+E27</f>
        <v>1375813.28</v>
      </c>
      <c r="F29" s="29"/>
    </row>
    <row r="30" spans="1:6" ht="15.75" customHeight="1" x14ac:dyDescent="0.3">
      <c r="A30" s="48" t="s">
        <v>32</v>
      </c>
      <c r="B30" s="50"/>
      <c r="C30" s="51"/>
      <c r="D30" s="52"/>
      <c r="E30" s="46">
        <v>15368.06</v>
      </c>
      <c r="F30" s="29"/>
    </row>
    <row r="31" spans="1:6" ht="15.75" customHeight="1" x14ac:dyDescent="0.3">
      <c r="A31" s="49" t="s">
        <v>33</v>
      </c>
      <c r="B31" s="53"/>
      <c r="C31" s="54"/>
      <c r="D31" s="52"/>
      <c r="E31" s="46">
        <v>3084.7</v>
      </c>
      <c r="F31" s="29"/>
    </row>
    <row r="32" spans="1:6" ht="15.75" customHeight="1" x14ac:dyDescent="0.3">
      <c r="A32" s="36" t="s">
        <v>34</v>
      </c>
      <c r="B32" s="55"/>
      <c r="C32" s="55"/>
      <c r="D32" s="52"/>
      <c r="E32" s="45">
        <f>+E28+E29+E30+E31</f>
        <v>2154613.6200000006</v>
      </c>
      <c r="F32" s="29"/>
    </row>
    <row r="33" spans="1:6" ht="15.75" customHeight="1" x14ac:dyDescent="0.3">
      <c r="A33" s="48" t="s">
        <v>35</v>
      </c>
      <c r="B33" s="50"/>
      <c r="C33" s="51"/>
      <c r="D33" s="52"/>
      <c r="E33" s="16" t="s">
        <v>36</v>
      </c>
      <c r="F33" s="29"/>
    </row>
    <row r="34" spans="1:6" ht="15.75" customHeight="1" x14ac:dyDescent="0.3">
      <c r="A34" s="48" t="s">
        <v>37</v>
      </c>
      <c r="B34" s="50"/>
      <c r="C34" s="51"/>
      <c r="D34" s="52"/>
      <c r="E34" s="45">
        <f>+E32+E33</f>
        <v>2154613.6200000006</v>
      </c>
      <c r="F34" s="29"/>
    </row>
    <row r="35" spans="1:6" ht="15.75" customHeight="1" x14ac:dyDescent="0.3">
      <c r="A35" s="69" t="s">
        <v>38</v>
      </c>
      <c r="B35" s="68"/>
      <c r="C35" s="68"/>
      <c r="D35" s="68"/>
      <c r="E35" s="68"/>
      <c r="F35" s="68"/>
    </row>
    <row r="36" spans="1:6" ht="15.75" customHeight="1" x14ac:dyDescent="0.3">
      <c r="A36" s="68"/>
      <c r="B36" s="70"/>
      <c r="C36" s="70"/>
      <c r="D36" s="70"/>
      <c r="E36" s="70"/>
      <c r="F36" s="68"/>
    </row>
    <row r="37" spans="1:6" ht="15.75" customHeight="1" x14ac:dyDescent="0.3">
      <c r="A37" s="68"/>
      <c r="B37" s="68"/>
      <c r="C37" s="68"/>
      <c r="D37" s="68"/>
      <c r="E37" s="68"/>
      <c r="F37" s="68"/>
    </row>
    <row r="38" spans="1:6" ht="15.75" customHeight="1" x14ac:dyDescent="0.3">
      <c r="A38" s="29"/>
      <c r="B38" s="29"/>
      <c r="C38" s="29"/>
      <c r="D38" s="29"/>
      <c r="E38" s="29"/>
      <c r="F38" s="29"/>
    </row>
    <row r="39" spans="1:6" ht="15.75" customHeight="1" x14ac:dyDescent="0.3">
      <c r="A39" s="13"/>
      <c r="B39" s="71" t="s">
        <v>39</v>
      </c>
      <c r="C39" s="72"/>
      <c r="D39" s="72"/>
      <c r="E39" s="72"/>
      <c r="F39" s="73"/>
    </row>
    <row r="40" spans="1:6" ht="15.75" customHeight="1" x14ac:dyDescent="0.3">
      <c r="A40" s="13"/>
      <c r="B40" s="17" t="s">
        <v>40</v>
      </c>
      <c r="C40" s="14"/>
      <c r="D40" s="14"/>
      <c r="E40" s="14"/>
      <c r="F40" s="15"/>
    </row>
    <row r="41" spans="1:6" ht="15.75" customHeight="1" x14ac:dyDescent="0.3">
      <c r="A41" s="18"/>
      <c r="B41" s="18"/>
      <c r="C41" s="19" t="s">
        <v>41</v>
      </c>
      <c r="D41" s="19" t="s">
        <v>41</v>
      </c>
      <c r="E41" s="20"/>
      <c r="F41" s="21" t="s">
        <v>41</v>
      </c>
    </row>
    <row r="42" spans="1:6" ht="15.75" customHeight="1" x14ac:dyDescent="0.3">
      <c r="A42" s="22" t="s">
        <v>42</v>
      </c>
      <c r="B42" s="23"/>
      <c r="C42" s="22" t="s">
        <v>43</v>
      </c>
      <c r="D42" s="22" t="s">
        <v>43</v>
      </c>
      <c r="E42" s="7" t="s">
        <v>44</v>
      </c>
      <c r="F42" s="24" t="s">
        <v>43</v>
      </c>
    </row>
    <row r="43" spans="1:6" ht="15.75" customHeight="1" x14ac:dyDescent="0.3">
      <c r="A43" s="22" t="s">
        <v>45</v>
      </c>
      <c r="B43" s="22" t="s">
        <v>41</v>
      </c>
      <c r="C43" s="22" t="s">
        <v>46</v>
      </c>
      <c r="D43" s="22" t="s">
        <v>47</v>
      </c>
      <c r="E43" s="7" t="s">
        <v>41</v>
      </c>
      <c r="F43" s="24" t="s">
        <v>47</v>
      </c>
    </row>
    <row r="44" spans="1:6" ht="15.75" customHeight="1" x14ac:dyDescent="0.3">
      <c r="A44" s="22" t="s">
        <v>48</v>
      </c>
      <c r="B44" s="22" t="s">
        <v>43</v>
      </c>
      <c r="C44" s="22" t="s">
        <v>49</v>
      </c>
      <c r="D44" s="22" t="s">
        <v>50</v>
      </c>
      <c r="E44" s="7" t="s">
        <v>51</v>
      </c>
      <c r="F44" s="24" t="s">
        <v>52</v>
      </c>
    </row>
    <row r="45" spans="1:6" ht="15.75" customHeight="1" x14ac:dyDescent="0.3">
      <c r="A45" s="23"/>
      <c r="B45" s="22" t="s">
        <v>53</v>
      </c>
      <c r="C45" s="22" t="s">
        <v>54</v>
      </c>
      <c r="D45" s="22" t="s">
        <v>55</v>
      </c>
      <c r="E45" s="7" t="s">
        <v>53</v>
      </c>
      <c r="F45" s="24" t="s">
        <v>56</v>
      </c>
    </row>
    <row r="46" spans="1:6" ht="15.75" customHeight="1" x14ac:dyDescent="0.3">
      <c r="A46" s="23"/>
      <c r="B46" s="22" t="s">
        <v>57</v>
      </c>
      <c r="C46" s="22" t="s">
        <v>58</v>
      </c>
      <c r="D46" s="23"/>
      <c r="E46" s="7" t="s">
        <v>59</v>
      </c>
      <c r="F46" s="24" t="s">
        <v>60</v>
      </c>
    </row>
    <row r="47" spans="1:6" ht="15.75" customHeight="1" x14ac:dyDescent="0.3">
      <c r="A47" s="23"/>
      <c r="B47" s="23"/>
      <c r="C47" s="23"/>
      <c r="D47" s="23"/>
      <c r="E47" s="7" t="s">
        <v>61</v>
      </c>
      <c r="F47" s="25"/>
    </row>
    <row r="48" spans="1:6" ht="15.75" customHeight="1" x14ac:dyDescent="0.3">
      <c r="A48" s="26"/>
      <c r="B48" s="26"/>
      <c r="C48" s="26"/>
      <c r="D48" s="26"/>
      <c r="E48" s="10" t="s">
        <v>62</v>
      </c>
      <c r="F48" s="27"/>
    </row>
    <row r="49" spans="1:6" ht="15.75" customHeight="1" x14ac:dyDescent="0.3">
      <c r="A49" s="28" t="s">
        <v>63</v>
      </c>
      <c r="B49" s="42">
        <v>551882.03</v>
      </c>
      <c r="C49" s="56">
        <v>0</v>
      </c>
      <c r="D49" s="42">
        <v>551882.03</v>
      </c>
      <c r="E49" s="43">
        <f>+D49+C49</f>
        <v>551882.03</v>
      </c>
      <c r="F49" s="57">
        <v>0</v>
      </c>
    </row>
    <row r="50" spans="1:6" ht="15.75" customHeight="1" x14ac:dyDescent="0.3">
      <c r="A50" s="40" t="s">
        <v>83</v>
      </c>
      <c r="B50" s="42"/>
      <c r="C50" s="56">
        <v>0</v>
      </c>
      <c r="D50" s="42"/>
      <c r="E50" s="43">
        <f t="shared" ref="E50:E59" si="0">+D50+C50</f>
        <v>0</v>
      </c>
      <c r="F50" s="57">
        <v>0</v>
      </c>
    </row>
    <row r="51" spans="1:6" ht="15.75" customHeight="1" x14ac:dyDescent="0.3">
      <c r="A51" s="1" t="s">
        <v>64</v>
      </c>
      <c r="B51" s="42"/>
      <c r="C51" s="56">
        <v>0</v>
      </c>
      <c r="D51" s="42"/>
      <c r="E51" s="43">
        <f t="shared" si="0"/>
        <v>0</v>
      </c>
      <c r="F51" s="57">
        <v>0</v>
      </c>
    </row>
    <row r="52" spans="1:6" ht="15.75" customHeight="1" x14ac:dyDescent="0.3">
      <c r="A52" s="41" t="s">
        <v>85</v>
      </c>
      <c r="B52" s="42"/>
      <c r="C52" s="56">
        <v>0</v>
      </c>
      <c r="D52" s="42"/>
      <c r="E52" s="43">
        <f t="shared" si="0"/>
        <v>0</v>
      </c>
      <c r="F52" s="57">
        <v>0</v>
      </c>
    </row>
    <row r="53" spans="1:6" ht="15.75" customHeight="1" x14ac:dyDescent="0.3">
      <c r="A53" s="1" t="s">
        <v>65</v>
      </c>
      <c r="B53" s="42">
        <v>26990.75</v>
      </c>
      <c r="C53" s="56">
        <v>0</v>
      </c>
      <c r="D53" s="42">
        <v>26990.75</v>
      </c>
      <c r="E53" s="43">
        <f t="shared" si="0"/>
        <v>26990.75</v>
      </c>
      <c r="F53" s="57">
        <v>0</v>
      </c>
    </row>
    <row r="54" spans="1:6" ht="15.75" customHeight="1" x14ac:dyDescent="0.3">
      <c r="A54" s="28" t="s">
        <v>66</v>
      </c>
      <c r="B54" s="42">
        <v>34430.5</v>
      </c>
      <c r="C54" s="56">
        <v>0</v>
      </c>
      <c r="D54" s="42">
        <v>34430.5</v>
      </c>
      <c r="E54" s="43">
        <f t="shared" si="0"/>
        <v>34430.5</v>
      </c>
      <c r="F54" s="57">
        <v>0</v>
      </c>
    </row>
    <row r="55" spans="1:6" ht="15.75" customHeight="1" x14ac:dyDescent="0.3">
      <c r="A55" s="41" t="s">
        <v>84</v>
      </c>
      <c r="B55" s="42">
        <v>485616.49</v>
      </c>
      <c r="C55" s="56">
        <v>0</v>
      </c>
      <c r="D55" s="42">
        <v>485616.49</v>
      </c>
      <c r="E55" s="43">
        <f t="shared" si="0"/>
        <v>485616.49</v>
      </c>
      <c r="F55" s="57">
        <v>0</v>
      </c>
    </row>
    <row r="56" spans="1:6" ht="15.75" customHeight="1" x14ac:dyDescent="0.3">
      <c r="A56" s="40" t="s">
        <v>82</v>
      </c>
      <c r="B56" s="42">
        <v>181782.96</v>
      </c>
      <c r="C56" s="56">
        <v>0</v>
      </c>
      <c r="D56" s="42">
        <v>181782.96</v>
      </c>
      <c r="E56" s="43">
        <f t="shared" si="0"/>
        <v>181782.96</v>
      </c>
      <c r="F56" s="57">
        <v>0</v>
      </c>
    </row>
    <row r="57" spans="1:6" ht="15.75" customHeight="1" x14ac:dyDescent="0.3">
      <c r="A57" s="41" t="s">
        <v>87</v>
      </c>
      <c r="B57" s="42"/>
      <c r="C57" s="56">
        <v>0</v>
      </c>
      <c r="D57" s="42"/>
      <c r="E57" s="43">
        <f t="shared" si="0"/>
        <v>0</v>
      </c>
      <c r="F57" s="57">
        <v>0</v>
      </c>
    </row>
    <row r="58" spans="1:6" ht="15.75" customHeight="1" x14ac:dyDescent="0.3">
      <c r="A58" s="1" t="s">
        <v>86</v>
      </c>
      <c r="B58" s="42"/>
      <c r="C58" s="56">
        <v>0</v>
      </c>
      <c r="D58" s="42"/>
      <c r="E58" s="43">
        <f t="shared" si="0"/>
        <v>0</v>
      </c>
      <c r="F58" s="57">
        <v>0</v>
      </c>
    </row>
    <row r="59" spans="1:6" ht="15.75" customHeight="1" x14ac:dyDescent="0.3">
      <c r="A59" s="1" t="s">
        <v>67</v>
      </c>
      <c r="B59" s="42"/>
      <c r="C59" s="56">
        <v>0</v>
      </c>
      <c r="D59" s="42"/>
      <c r="E59" s="43">
        <f t="shared" si="0"/>
        <v>0</v>
      </c>
      <c r="F59" s="57">
        <v>0</v>
      </c>
    </row>
    <row r="60" spans="1:6" ht="15.75" customHeight="1" x14ac:dyDescent="0.3">
      <c r="A60" s="1" t="s">
        <v>68</v>
      </c>
      <c r="B60" s="44">
        <f>SUM(B49:B59)</f>
        <v>1280702.73</v>
      </c>
      <c r="C60" s="44">
        <f t="shared" ref="C60:F60" si="1">SUM(C49:C59)</f>
        <v>0</v>
      </c>
      <c r="D60" s="44">
        <f>SUM(D49:D59)</f>
        <v>1280702.73</v>
      </c>
      <c r="E60" s="44">
        <f t="shared" si="1"/>
        <v>1280702.73</v>
      </c>
      <c r="F60" s="44">
        <f t="shared" si="1"/>
        <v>0</v>
      </c>
    </row>
    <row r="61" spans="1:6" ht="34.5" customHeight="1" x14ac:dyDescent="0.3">
      <c r="A61" s="29"/>
      <c r="B61" s="29"/>
      <c r="C61" s="29"/>
      <c r="D61" s="29"/>
      <c r="E61" s="29"/>
      <c r="F61" s="29"/>
    </row>
    <row r="62" spans="1:6" ht="15.75" customHeight="1" x14ac:dyDescent="0.3">
      <c r="A62" s="35" t="s">
        <v>69</v>
      </c>
      <c r="B62" s="33"/>
      <c r="C62" s="34"/>
      <c r="D62" s="29"/>
      <c r="E62" s="29"/>
      <c r="F62" s="29"/>
    </row>
    <row r="63" spans="1:6" ht="15.75" customHeight="1" x14ac:dyDescent="0.3">
      <c r="A63" s="35" t="s">
        <v>70</v>
      </c>
      <c r="B63" s="34"/>
      <c r="C63" s="4">
        <f>+E34</f>
        <v>2154613.6200000006</v>
      </c>
      <c r="D63" s="29"/>
      <c r="E63" s="29"/>
      <c r="F63" s="29"/>
    </row>
    <row r="64" spans="1:6" ht="15.75" customHeight="1" x14ac:dyDescent="0.3">
      <c r="A64" s="17" t="s">
        <v>71</v>
      </c>
      <c r="B64" s="15"/>
      <c r="C64" s="4">
        <f>+C60+D60</f>
        <v>1280702.73</v>
      </c>
      <c r="D64" s="29"/>
      <c r="E64" s="29"/>
      <c r="F64" s="29"/>
    </row>
    <row r="65" spans="1:6" ht="15.75" customHeight="1" x14ac:dyDescent="0.3">
      <c r="A65" s="17" t="s">
        <v>72</v>
      </c>
      <c r="B65" s="15"/>
      <c r="C65" s="4">
        <f>SUM(E32-(E60-E33))</f>
        <v>873910.8900000006</v>
      </c>
      <c r="D65" s="29"/>
      <c r="E65" s="29"/>
      <c r="F65" s="29"/>
    </row>
    <row r="66" spans="1:6" ht="15.75" customHeight="1" x14ac:dyDescent="0.3">
      <c r="A66" s="17" t="s">
        <v>73</v>
      </c>
      <c r="B66" s="15"/>
      <c r="C66" s="58">
        <v>0</v>
      </c>
      <c r="D66" s="29"/>
      <c r="E66" s="29"/>
      <c r="F66" s="29"/>
    </row>
    <row r="67" spans="1:6" ht="15.75" customHeight="1" x14ac:dyDescent="0.3">
      <c r="A67" s="17" t="s">
        <v>74</v>
      </c>
      <c r="B67" s="15"/>
      <c r="C67" s="4">
        <f>+C65-C66</f>
        <v>873910.8900000006</v>
      </c>
      <c r="D67" s="29"/>
      <c r="E67" s="29"/>
      <c r="F67" s="29"/>
    </row>
    <row r="68" spans="1:6" ht="15.75" customHeight="1" x14ac:dyDescent="0.3">
      <c r="A68" s="29"/>
      <c r="B68" s="29"/>
      <c r="C68" s="29"/>
      <c r="D68" s="29"/>
      <c r="E68" s="29"/>
      <c r="F68" s="29"/>
    </row>
    <row r="69" spans="1:6" ht="15.75" customHeight="1" x14ac:dyDescent="0.3">
      <c r="A69" s="36" t="s">
        <v>75</v>
      </c>
      <c r="B69" s="29"/>
      <c r="C69" s="29"/>
      <c r="D69" s="29"/>
      <c r="E69" s="29"/>
      <c r="F69" s="29"/>
    </row>
    <row r="70" spans="1:6" ht="15.75" customHeight="1" x14ac:dyDescent="0.3">
      <c r="A70" s="36" t="s">
        <v>76</v>
      </c>
      <c r="B70" s="29"/>
      <c r="C70" s="29"/>
      <c r="D70" s="29"/>
      <c r="E70" s="29"/>
      <c r="F70" s="29"/>
    </row>
    <row r="71" spans="1:6" ht="15.75" customHeight="1" x14ac:dyDescent="0.3">
      <c r="A71" s="36" t="s">
        <v>77</v>
      </c>
      <c r="B71" s="29"/>
      <c r="C71" s="29"/>
      <c r="D71" s="29"/>
      <c r="E71" s="29"/>
      <c r="F71" s="29"/>
    </row>
    <row r="72" spans="1:6" ht="15.75" customHeight="1" x14ac:dyDescent="0.3">
      <c r="A72" s="36" t="s">
        <v>78</v>
      </c>
      <c r="B72" s="29"/>
      <c r="C72" s="29"/>
      <c r="D72" s="29"/>
      <c r="E72" s="29"/>
      <c r="F72" s="29"/>
    </row>
    <row r="73" spans="1:6" ht="15.75" customHeight="1" x14ac:dyDescent="0.3">
      <c r="A73" s="29"/>
      <c r="B73" s="29"/>
      <c r="C73" s="29"/>
      <c r="D73" s="29"/>
      <c r="E73" s="29"/>
      <c r="F73" s="29"/>
    </row>
    <row r="74" spans="1:6" ht="15.75" customHeight="1" x14ac:dyDescent="0.3">
      <c r="A74" s="36" t="s">
        <v>79</v>
      </c>
      <c r="B74" s="29"/>
      <c r="C74" s="29"/>
      <c r="D74" s="29"/>
      <c r="E74" s="29"/>
      <c r="F74" s="29"/>
    </row>
    <row r="75" spans="1:6" ht="15.75" customHeight="1" x14ac:dyDescent="0.3">
      <c r="A75" s="29"/>
      <c r="B75" s="29"/>
      <c r="C75" s="29"/>
      <c r="D75" s="29"/>
      <c r="E75" s="29"/>
      <c r="F75" s="29"/>
    </row>
    <row r="76" spans="1:6" ht="15.75" customHeight="1" x14ac:dyDescent="0.3">
      <c r="A76" s="36" t="s">
        <v>80</v>
      </c>
      <c r="B76" s="29"/>
      <c r="C76" s="29"/>
      <c r="D76" s="29"/>
      <c r="E76" s="29"/>
      <c r="F76" s="29"/>
    </row>
    <row r="77" spans="1:6" ht="15.75" customHeight="1" x14ac:dyDescent="0.3">
      <c r="A77" s="29"/>
      <c r="B77" s="29"/>
      <c r="C77" s="29"/>
      <c r="D77" s="29"/>
      <c r="E77" s="29"/>
      <c r="F77" s="29"/>
    </row>
    <row r="78" spans="1:6" ht="15.75" customHeight="1" x14ac:dyDescent="0.3">
      <c r="A78" s="29"/>
      <c r="B78" s="29"/>
      <c r="C78" s="29"/>
      <c r="D78" s="29"/>
      <c r="E78" s="29"/>
      <c r="F78" s="29"/>
    </row>
    <row r="79" spans="1:6" ht="15.75" customHeight="1" x14ac:dyDescent="0.3"/>
    <row r="80" spans="1:6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mergeCells count="5">
    <mergeCell ref="A2:G2"/>
    <mergeCell ref="A3:G3"/>
    <mergeCell ref="A4:G4"/>
    <mergeCell ref="A35:F37"/>
    <mergeCell ref="B39:F39"/>
  </mergeCells>
  <pageMargins left="0.31496062992125984" right="0.31496062992125984" top="0.39370078740157483" bottom="0.59055118110236227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32BCD-8DE9-42AA-A74E-74EEED211B1F}">
  <sheetPr>
    <pageSetUpPr fitToPage="1"/>
  </sheetPr>
  <dimension ref="A1:I992"/>
  <sheetViews>
    <sheetView topLeftCell="A13" workbookViewId="0">
      <selection activeCell="B9" sqref="B9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7" width="8.6640625" customWidth="1"/>
    <col min="8" max="8" width="10" bestFit="1" customWidth="1"/>
    <col min="9" max="9" width="12.88671875" customWidth="1"/>
    <col min="10" max="24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67" t="s">
        <v>88</v>
      </c>
      <c r="B2" s="68"/>
      <c r="C2" s="68"/>
      <c r="D2" s="68"/>
      <c r="E2" s="68"/>
      <c r="F2" s="68"/>
      <c r="G2" s="68"/>
    </row>
    <row r="3" spans="1:7" ht="14.4" x14ac:dyDescent="0.3">
      <c r="A3" s="67" t="s">
        <v>0</v>
      </c>
      <c r="B3" s="68"/>
      <c r="C3" s="68"/>
      <c r="D3" s="68"/>
      <c r="E3" s="68"/>
      <c r="F3" s="68"/>
      <c r="G3" s="68"/>
    </row>
    <row r="4" spans="1:7" ht="14.4" x14ac:dyDescent="0.3">
      <c r="A4" s="67" t="s">
        <v>1</v>
      </c>
      <c r="B4" s="68"/>
      <c r="C4" s="68"/>
      <c r="D4" s="68"/>
      <c r="E4" s="68"/>
      <c r="F4" s="68"/>
      <c r="G4" s="68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95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 t="s">
        <v>97</v>
      </c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 t="s">
        <v>92</v>
      </c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39" t="s">
        <v>81</v>
      </c>
      <c r="B17" s="3" t="s">
        <v>94</v>
      </c>
      <c r="C17" s="4">
        <v>1375813.28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45536</v>
      </c>
      <c r="B24" s="45">
        <v>343953.32</v>
      </c>
      <c r="C24" s="11">
        <v>45547</v>
      </c>
      <c r="D24" s="47"/>
      <c r="E24" s="45">
        <v>343953.32</v>
      </c>
      <c r="F24" s="29"/>
    </row>
    <row r="25" spans="1:6" ht="15.75" customHeight="1" x14ac:dyDescent="0.3">
      <c r="A25" s="11">
        <v>45566</v>
      </c>
      <c r="B25" s="45">
        <v>343953.32</v>
      </c>
      <c r="C25" s="11">
        <v>45575</v>
      </c>
      <c r="D25" s="12"/>
      <c r="E25" s="45">
        <v>343953.32</v>
      </c>
      <c r="F25" s="29"/>
    </row>
    <row r="26" spans="1:6" ht="15.75" customHeight="1" x14ac:dyDescent="0.3">
      <c r="A26" s="11">
        <v>45597</v>
      </c>
      <c r="B26" s="46">
        <v>343953.32</v>
      </c>
      <c r="C26" s="37">
        <v>45608</v>
      </c>
      <c r="D26" s="38"/>
      <c r="E26" s="45">
        <v>343953.32</v>
      </c>
      <c r="F26" s="29"/>
    </row>
    <row r="27" spans="1:6" ht="15.75" customHeight="1" x14ac:dyDescent="0.3">
      <c r="A27" s="11">
        <v>45627</v>
      </c>
      <c r="B27" s="46">
        <v>343953.32</v>
      </c>
      <c r="C27" s="37">
        <v>45636</v>
      </c>
      <c r="D27" s="38"/>
      <c r="E27" s="45">
        <v>343953.32</v>
      </c>
      <c r="F27" s="29"/>
    </row>
    <row r="28" spans="1:6" ht="15.75" customHeight="1" x14ac:dyDescent="0.3">
      <c r="A28" s="48" t="s">
        <v>30</v>
      </c>
      <c r="B28" s="50"/>
      <c r="C28" s="51"/>
      <c r="D28" s="52"/>
      <c r="E28" s="45">
        <v>873910.8900000006</v>
      </c>
      <c r="F28" s="29"/>
    </row>
    <row r="29" spans="1:6" ht="15.75" customHeight="1" x14ac:dyDescent="0.3">
      <c r="A29" s="49" t="s">
        <v>31</v>
      </c>
      <c r="B29" s="53"/>
      <c r="C29" s="54"/>
      <c r="D29" s="52"/>
      <c r="E29" s="46">
        <f>E24+E25+E26+E27</f>
        <v>1375813.28</v>
      </c>
      <c r="F29" s="29"/>
    </row>
    <row r="30" spans="1:6" ht="15.75" customHeight="1" x14ac:dyDescent="0.3">
      <c r="A30" s="48" t="s">
        <v>32</v>
      </c>
      <c r="B30" s="50"/>
      <c r="C30" s="51"/>
      <c r="D30" s="52"/>
      <c r="E30" s="46">
        <v>14843.29</v>
      </c>
      <c r="F30" s="29"/>
    </row>
    <row r="31" spans="1:6" ht="15.75" customHeight="1" x14ac:dyDescent="0.3">
      <c r="A31" s="49" t="s">
        <v>33</v>
      </c>
      <c r="B31" s="53"/>
      <c r="C31" s="54"/>
      <c r="D31" s="52"/>
      <c r="E31" s="46">
        <v>352.55</v>
      </c>
      <c r="F31" s="29"/>
    </row>
    <row r="32" spans="1:6" ht="15.75" customHeight="1" x14ac:dyDescent="0.3">
      <c r="A32" s="36" t="s">
        <v>34</v>
      </c>
      <c r="B32" s="55"/>
      <c r="C32" s="55"/>
      <c r="D32" s="52"/>
      <c r="E32" s="45">
        <f>+E28+E29+E30+E31</f>
        <v>2264920.0100000007</v>
      </c>
      <c r="F32" s="29"/>
    </row>
    <row r="33" spans="1:6" ht="15.75" customHeight="1" x14ac:dyDescent="0.3">
      <c r="A33" s="48" t="s">
        <v>35</v>
      </c>
      <c r="B33" s="50"/>
      <c r="C33" s="51"/>
      <c r="D33" s="52"/>
      <c r="E33" s="16" t="s">
        <v>36</v>
      </c>
      <c r="F33" s="29"/>
    </row>
    <row r="34" spans="1:6" ht="15.75" customHeight="1" x14ac:dyDescent="0.3">
      <c r="A34" s="48" t="s">
        <v>37</v>
      </c>
      <c r="B34" s="50"/>
      <c r="C34" s="51"/>
      <c r="D34" s="52"/>
      <c r="E34" s="45">
        <f>+E32+E33</f>
        <v>2264920.0100000007</v>
      </c>
      <c r="F34" s="29"/>
    </row>
    <row r="35" spans="1:6" ht="15.75" customHeight="1" x14ac:dyDescent="0.3">
      <c r="A35" s="69" t="s">
        <v>38</v>
      </c>
      <c r="B35" s="68"/>
      <c r="C35" s="68"/>
      <c r="D35" s="68"/>
      <c r="E35" s="68"/>
      <c r="F35" s="68"/>
    </row>
    <row r="36" spans="1:6" ht="15.75" customHeight="1" x14ac:dyDescent="0.3">
      <c r="A36" s="68"/>
      <c r="B36" s="70"/>
      <c r="C36" s="70"/>
      <c r="D36" s="70"/>
      <c r="E36" s="70"/>
      <c r="F36" s="68"/>
    </row>
    <row r="37" spans="1:6" ht="15.75" customHeight="1" x14ac:dyDescent="0.3">
      <c r="A37" s="68"/>
      <c r="B37" s="68"/>
      <c r="C37" s="68"/>
      <c r="D37" s="68"/>
      <c r="E37" s="68"/>
      <c r="F37" s="68"/>
    </row>
    <row r="38" spans="1:6" ht="15.75" customHeight="1" x14ac:dyDescent="0.3">
      <c r="A38" s="29"/>
      <c r="B38" s="29"/>
      <c r="C38" s="29"/>
      <c r="D38" s="29"/>
      <c r="E38" s="29"/>
      <c r="F38" s="29"/>
    </row>
    <row r="39" spans="1:6" ht="15.75" customHeight="1" x14ac:dyDescent="0.3">
      <c r="A39" s="13"/>
      <c r="B39" s="71" t="s">
        <v>39</v>
      </c>
      <c r="C39" s="72"/>
      <c r="D39" s="72"/>
      <c r="E39" s="72"/>
      <c r="F39" s="73"/>
    </row>
    <row r="40" spans="1:6" ht="15.75" customHeight="1" x14ac:dyDescent="0.3">
      <c r="A40" s="13"/>
      <c r="B40" s="17" t="s">
        <v>40</v>
      </c>
      <c r="C40" s="14"/>
      <c r="D40" s="14"/>
      <c r="E40" s="14"/>
      <c r="F40" s="15"/>
    </row>
    <row r="41" spans="1:6" ht="15.75" customHeight="1" x14ac:dyDescent="0.3">
      <c r="A41" s="18"/>
      <c r="B41" s="18"/>
      <c r="C41" s="19" t="s">
        <v>41</v>
      </c>
      <c r="D41" s="19" t="s">
        <v>41</v>
      </c>
      <c r="E41" s="20"/>
      <c r="F41" s="21" t="s">
        <v>41</v>
      </c>
    </row>
    <row r="42" spans="1:6" ht="15.75" customHeight="1" x14ac:dyDescent="0.3">
      <c r="A42" s="22" t="s">
        <v>42</v>
      </c>
      <c r="B42" s="23"/>
      <c r="C42" s="22" t="s">
        <v>43</v>
      </c>
      <c r="D42" s="22" t="s">
        <v>43</v>
      </c>
      <c r="E42" s="7" t="s">
        <v>44</v>
      </c>
      <c r="F42" s="24" t="s">
        <v>43</v>
      </c>
    </row>
    <row r="43" spans="1:6" ht="15.75" customHeight="1" x14ac:dyDescent="0.3">
      <c r="A43" s="22" t="s">
        <v>45</v>
      </c>
      <c r="B43" s="22" t="s">
        <v>41</v>
      </c>
      <c r="C43" s="22" t="s">
        <v>46</v>
      </c>
      <c r="D43" s="22" t="s">
        <v>47</v>
      </c>
      <c r="E43" s="7" t="s">
        <v>41</v>
      </c>
      <c r="F43" s="24" t="s">
        <v>47</v>
      </c>
    </row>
    <row r="44" spans="1:6" ht="15.75" customHeight="1" x14ac:dyDescent="0.3">
      <c r="A44" s="22" t="s">
        <v>48</v>
      </c>
      <c r="B44" s="22" t="s">
        <v>43</v>
      </c>
      <c r="C44" s="22" t="s">
        <v>49</v>
      </c>
      <c r="D44" s="22" t="s">
        <v>50</v>
      </c>
      <c r="E44" s="7" t="s">
        <v>51</v>
      </c>
      <c r="F44" s="24" t="s">
        <v>52</v>
      </c>
    </row>
    <row r="45" spans="1:6" ht="15.75" customHeight="1" x14ac:dyDescent="0.3">
      <c r="A45" s="23"/>
      <c r="B45" s="22" t="s">
        <v>53</v>
      </c>
      <c r="C45" s="22" t="s">
        <v>54</v>
      </c>
      <c r="D45" s="22" t="s">
        <v>55</v>
      </c>
      <c r="E45" s="7" t="s">
        <v>53</v>
      </c>
      <c r="F45" s="24" t="s">
        <v>56</v>
      </c>
    </row>
    <row r="46" spans="1:6" ht="15.75" customHeight="1" x14ac:dyDescent="0.3">
      <c r="A46" s="23"/>
      <c r="B46" s="22" t="s">
        <v>57</v>
      </c>
      <c r="C46" s="22" t="s">
        <v>58</v>
      </c>
      <c r="D46" s="23"/>
      <c r="E46" s="7" t="s">
        <v>59</v>
      </c>
      <c r="F46" s="24" t="s">
        <v>60</v>
      </c>
    </row>
    <row r="47" spans="1:6" ht="15.75" customHeight="1" x14ac:dyDescent="0.3">
      <c r="A47" s="23"/>
      <c r="B47" s="23"/>
      <c r="C47" s="23"/>
      <c r="D47" s="23"/>
      <c r="E47" s="7" t="s">
        <v>61</v>
      </c>
      <c r="F47" s="25"/>
    </row>
    <row r="48" spans="1:6" ht="15.75" customHeight="1" x14ac:dyDescent="0.3">
      <c r="A48" s="26"/>
      <c r="B48" s="26"/>
      <c r="C48" s="26"/>
      <c r="D48" s="26"/>
      <c r="E48" s="10" t="s">
        <v>62</v>
      </c>
      <c r="F48" s="27"/>
    </row>
    <row r="49" spans="1:9" ht="15.75" customHeight="1" x14ac:dyDescent="0.3">
      <c r="A49" s="28" t="s">
        <v>63</v>
      </c>
      <c r="B49" s="42">
        <v>594694.43999999994</v>
      </c>
      <c r="C49" s="56">
        <v>0</v>
      </c>
      <c r="D49" s="42">
        <v>594694.43999999994</v>
      </c>
      <c r="E49" s="43">
        <f>+D49+C49</f>
        <v>594694.43999999994</v>
      </c>
      <c r="F49" s="57">
        <v>0</v>
      </c>
    </row>
    <row r="50" spans="1:9" ht="15.75" customHeight="1" x14ac:dyDescent="0.3">
      <c r="A50" s="40" t="s">
        <v>83</v>
      </c>
      <c r="B50" s="42"/>
      <c r="C50" s="56">
        <v>0</v>
      </c>
      <c r="D50" s="42"/>
      <c r="E50" s="43">
        <f t="shared" ref="E50:E59" si="0">+D50+C50</f>
        <v>0</v>
      </c>
      <c r="F50" s="57">
        <v>0</v>
      </c>
    </row>
    <row r="51" spans="1:9" ht="15.75" customHeight="1" x14ac:dyDescent="0.3">
      <c r="A51" s="1" t="s">
        <v>64</v>
      </c>
      <c r="B51" s="42"/>
      <c r="C51" s="56">
        <v>0</v>
      </c>
      <c r="D51" s="42"/>
      <c r="E51" s="43">
        <f t="shared" si="0"/>
        <v>0</v>
      </c>
      <c r="F51" s="57">
        <v>0</v>
      </c>
    </row>
    <row r="52" spans="1:9" ht="15.75" customHeight="1" x14ac:dyDescent="0.3">
      <c r="A52" s="41" t="s">
        <v>85</v>
      </c>
      <c r="B52" s="42"/>
      <c r="C52" s="56">
        <v>0</v>
      </c>
      <c r="D52" s="42"/>
      <c r="E52" s="43">
        <f t="shared" si="0"/>
        <v>0</v>
      </c>
      <c r="F52" s="57">
        <v>0</v>
      </c>
    </row>
    <row r="53" spans="1:9" ht="15.75" customHeight="1" x14ac:dyDescent="0.3">
      <c r="A53" s="1" t="s">
        <v>65</v>
      </c>
      <c r="B53" s="42">
        <v>49144.65</v>
      </c>
      <c r="C53" s="56">
        <v>0</v>
      </c>
      <c r="D53" s="42">
        <v>49144.65</v>
      </c>
      <c r="E53" s="43">
        <f t="shared" si="0"/>
        <v>49144.65</v>
      </c>
      <c r="F53" s="57">
        <v>0</v>
      </c>
    </row>
    <row r="54" spans="1:9" ht="15.75" customHeight="1" x14ac:dyDescent="0.3">
      <c r="A54" s="28" t="s">
        <v>66</v>
      </c>
      <c r="B54" s="42">
        <v>46797.31</v>
      </c>
      <c r="C54" s="56">
        <v>0</v>
      </c>
      <c r="D54" s="42">
        <v>46797.31</v>
      </c>
      <c r="E54" s="43">
        <f t="shared" si="0"/>
        <v>46797.31</v>
      </c>
      <c r="F54" s="57">
        <v>0</v>
      </c>
    </row>
    <row r="55" spans="1:9" ht="15.75" customHeight="1" x14ac:dyDescent="0.3">
      <c r="A55" s="41" t="s">
        <v>84</v>
      </c>
      <c r="B55" s="42">
        <v>347002.61</v>
      </c>
      <c r="C55" s="56">
        <v>0</v>
      </c>
      <c r="D55" s="42">
        <v>347002.61</v>
      </c>
      <c r="E55" s="43">
        <f t="shared" si="0"/>
        <v>347002.61</v>
      </c>
      <c r="F55" s="57">
        <v>0</v>
      </c>
    </row>
    <row r="56" spans="1:9" ht="15.75" customHeight="1" x14ac:dyDescent="0.3">
      <c r="A56" s="40" t="s">
        <v>82</v>
      </c>
      <c r="B56" s="42">
        <v>177814.92</v>
      </c>
      <c r="C56" s="56">
        <v>0</v>
      </c>
      <c r="D56" s="42">
        <v>177814.92</v>
      </c>
      <c r="E56" s="43">
        <f t="shared" si="0"/>
        <v>177814.92</v>
      </c>
      <c r="F56" s="57">
        <v>0</v>
      </c>
    </row>
    <row r="57" spans="1:9" ht="15.75" customHeight="1" x14ac:dyDescent="0.3">
      <c r="A57" s="41" t="s">
        <v>87</v>
      </c>
      <c r="B57" s="42">
        <v>352.55</v>
      </c>
      <c r="C57" s="56">
        <v>0</v>
      </c>
      <c r="D57" s="42">
        <v>352.55</v>
      </c>
      <c r="E57" s="43">
        <f t="shared" si="0"/>
        <v>352.55</v>
      </c>
      <c r="F57" s="57">
        <v>0</v>
      </c>
    </row>
    <row r="58" spans="1:9" ht="15.75" customHeight="1" x14ac:dyDescent="0.3">
      <c r="A58" s="1" t="s">
        <v>86</v>
      </c>
      <c r="B58" s="42"/>
      <c r="C58" s="56">
        <v>0</v>
      </c>
      <c r="D58" s="42"/>
      <c r="E58" s="43">
        <f t="shared" si="0"/>
        <v>0</v>
      </c>
      <c r="F58" s="57">
        <v>0</v>
      </c>
    </row>
    <row r="59" spans="1:9" ht="15.75" customHeight="1" x14ac:dyDescent="0.3">
      <c r="A59" s="1" t="s">
        <v>67</v>
      </c>
      <c r="B59" s="42"/>
      <c r="C59" s="56">
        <v>0</v>
      </c>
      <c r="D59" s="42"/>
      <c r="E59" s="43">
        <f t="shared" si="0"/>
        <v>0</v>
      </c>
      <c r="F59" s="57">
        <v>0</v>
      </c>
    </row>
    <row r="60" spans="1:9" ht="15.75" customHeight="1" x14ac:dyDescent="0.3">
      <c r="A60" s="1" t="s">
        <v>68</v>
      </c>
      <c r="B60" s="44">
        <f>SUM(B49:B59)</f>
        <v>1215806.48</v>
      </c>
      <c r="C60" s="44">
        <f t="shared" ref="C60:F60" si="1">SUM(C49:C59)</f>
        <v>0</v>
      </c>
      <c r="D60" s="44">
        <f>SUM(D49:D59)</f>
        <v>1215806.48</v>
      </c>
      <c r="E60" s="44">
        <f t="shared" si="1"/>
        <v>1215806.48</v>
      </c>
      <c r="F60" s="44">
        <f t="shared" si="1"/>
        <v>0</v>
      </c>
    </row>
    <row r="61" spans="1:9" ht="34.5" customHeight="1" x14ac:dyDescent="0.3">
      <c r="A61" s="29"/>
      <c r="B61" s="29"/>
      <c r="C61" s="29"/>
      <c r="D61" s="29"/>
      <c r="E61" s="29"/>
      <c r="F61" s="29"/>
    </row>
    <row r="62" spans="1:9" ht="15.75" customHeight="1" x14ac:dyDescent="0.3">
      <c r="A62" s="35" t="s">
        <v>69</v>
      </c>
      <c r="B62" s="33"/>
      <c r="C62" s="34"/>
      <c r="D62" s="29"/>
      <c r="E62" s="29"/>
      <c r="F62" s="29"/>
    </row>
    <row r="63" spans="1:9" ht="15.75" customHeight="1" x14ac:dyDescent="0.3">
      <c r="A63" s="35" t="s">
        <v>70</v>
      </c>
      <c r="B63" s="34"/>
      <c r="C63" s="4">
        <f>+E34</f>
        <v>2264920.0100000007</v>
      </c>
      <c r="D63" s="29"/>
      <c r="E63" s="29"/>
      <c r="F63" s="29"/>
    </row>
    <row r="64" spans="1:9" ht="15.75" customHeight="1" x14ac:dyDescent="0.3">
      <c r="A64" s="17" t="s">
        <v>71</v>
      </c>
      <c r="B64" s="15"/>
      <c r="C64" s="4">
        <f>+C60+D60</f>
        <v>1215806.48</v>
      </c>
      <c r="D64" s="29"/>
      <c r="E64" s="29"/>
      <c r="F64" s="29"/>
      <c r="I64" s="59"/>
    </row>
    <row r="65" spans="1:9" ht="15.75" customHeight="1" x14ac:dyDescent="0.3">
      <c r="A65" s="17" t="s">
        <v>72</v>
      </c>
      <c r="B65" s="15"/>
      <c r="C65" s="4">
        <f>SUM(E32-(E60-E33))</f>
        <v>1049113.5300000007</v>
      </c>
      <c r="D65" s="29"/>
      <c r="E65" s="29"/>
      <c r="F65" s="29"/>
      <c r="I65" s="59"/>
    </row>
    <row r="66" spans="1:9" ht="15.75" customHeight="1" x14ac:dyDescent="0.3">
      <c r="A66" s="17" t="s">
        <v>73</v>
      </c>
      <c r="B66" s="15"/>
      <c r="C66" s="16" t="s">
        <v>36</v>
      </c>
      <c r="D66" s="29"/>
      <c r="E66" s="29"/>
      <c r="F66" s="29"/>
    </row>
    <row r="67" spans="1:9" ht="15.75" customHeight="1" x14ac:dyDescent="0.3">
      <c r="A67" s="17" t="s">
        <v>74</v>
      </c>
      <c r="B67" s="15"/>
      <c r="C67" s="4">
        <f>+C65-C66</f>
        <v>1049113.5300000007</v>
      </c>
      <c r="D67" s="29"/>
      <c r="E67" s="29"/>
      <c r="F67" s="29"/>
    </row>
    <row r="68" spans="1:9" ht="15.75" customHeight="1" x14ac:dyDescent="0.3">
      <c r="A68" s="29"/>
      <c r="B68" s="29"/>
      <c r="C68" s="29"/>
      <c r="D68" s="29"/>
      <c r="E68" s="29"/>
      <c r="F68" s="29"/>
    </row>
    <row r="69" spans="1:9" ht="15.75" customHeight="1" x14ac:dyDescent="0.3">
      <c r="A69" s="36" t="s">
        <v>75</v>
      </c>
      <c r="B69" s="29"/>
      <c r="C69" s="29"/>
      <c r="D69" s="29"/>
      <c r="E69" s="29"/>
      <c r="F69" s="29"/>
    </row>
    <row r="70" spans="1:9" ht="15.75" customHeight="1" x14ac:dyDescent="0.3">
      <c r="A70" s="36" t="s">
        <v>76</v>
      </c>
      <c r="B70" s="29"/>
      <c r="C70" s="29"/>
      <c r="D70" s="29"/>
      <c r="E70" s="29"/>
      <c r="F70" s="29"/>
    </row>
    <row r="71" spans="1:9" ht="15.75" customHeight="1" x14ac:dyDescent="0.3">
      <c r="A71" s="36" t="s">
        <v>77</v>
      </c>
      <c r="B71" s="29"/>
      <c r="C71" s="29"/>
      <c r="D71" s="29"/>
      <c r="E71" s="29"/>
      <c r="F71" s="29"/>
    </row>
    <row r="72" spans="1:9" ht="15.75" customHeight="1" x14ac:dyDescent="0.3">
      <c r="A72" s="36" t="s">
        <v>78</v>
      </c>
      <c r="B72" s="29"/>
      <c r="C72" s="29"/>
      <c r="D72" s="29"/>
      <c r="E72" s="29"/>
      <c r="F72" s="29"/>
    </row>
    <row r="73" spans="1:9" ht="15.75" customHeight="1" x14ac:dyDescent="0.3">
      <c r="A73" s="29"/>
      <c r="B73" s="29"/>
      <c r="C73" s="29"/>
      <c r="D73" s="29"/>
      <c r="E73" s="29"/>
      <c r="F73" s="29"/>
    </row>
    <row r="74" spans="1:9" ht="15.75" customHeight="1" x14ac:dyDescent="0.3">
      <c r="A74" s="36" t="s">
        <v>79</v>
      </c>
      <c r="B74" s="29"/>
      <c r="C74" s="29"/>
      <c r="D74" s="29"/>
      <c r="E74" s="29"/>
      <c r="F74" s="29"/>
    </row>
    <row r="75" spans="1:9" ht="15.75" customHeight="1" x14ac:dyDescent="0.3">
      <c r="A75" s="29"/>
      <c r="B75" s="29"/>
      <c r="C75" s="29"/>
      <c r="D75" s="29"/>
      <c r="E75" s="29"/>
      <c r="F75" s="29"/>
    </row>
    <row r="76" spans="1:9" ht="15.75" customHeight="1" x14ac:dyDescent="0.3">
      <c r="A76" s="36" t="s">
        <v>80</v>
      </c>
      <c r="B76" s="29"/>
      <c r="C76" s="29"/>
      <c r="D76" s="29"/>
      <c r="E76" s="29"/>
      <c r="F76" s="29"/>
    </row>
    <row r="77" spans="1:9" ht="15.75" customHeight="1" x14ac:dyDescent="0.3">
      <c r="A77" s="29"/>
      <c r="B77" s="29"/>
      <c r="C77" s="29"/>
      <c r="D77" s="29"/>
      <c r="E77" s="29"/>
      <c r="F77" s="29"/>
    </row>
    <row r="78" spans="1:9" ht="15.75" customHeight="1" x14ac:dyDescent="0.3">
      <c r="A78" s="29"/>
      <c r="B78" s="29"/>
      <c r="C78" s="29"/>
      <c r="D78" s="29"/>
      <c r="E78" s="29"/>
      <c r="F78" s="29"/>
    </row>
    <row r="79" spans="1:9" ht="15.75" customHeight="1" x14ac:dyDescent="0.3"/>
    <row r="80" spans="1:9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mergeCells count="5">
    <mergeCell ref="A2:G2"/>
    <mergeCell ref="A3:G3"/>
    <mergeCell ref="A4:G4"/>
    <mergeCell ref="A35:F37"/>
    <mergeCell ref="B39:F39"/>
  </mergeCells>
  <pageMargins left="0.31496062992125984" right="0.31496062992125984" top="0.39370078740157483" bottom="0.59055118110236227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3620-0DA5-4747-9CDA-0DBE3FD863FF}">
  <dimension ref="A1:J1000"/>
  <sheetViews>
    <sheetView tabSelected="1" workbookViewId="0">
      <selection activeCell="B18" sqref="B18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7" width="8.6640625" customWidth="1"/>
    <col min="8" max="8" width="12.88671875" customWidth="1"/>
    <col min="9" max="9" width="12.5546875" bestFit="1" customWidth="1"/>
    <col min="10" max="23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67" t="s">
        <v>88</v>
      </c>
      <c r="B2" s="68"/>
      <c r="C2" s="68"/>
      <c r="D2" s="68"/>
      <c r="E2" s="68"/>
      <c r="F2" s="68"/>
      <c r="G2" s="68"/>
    </row>
    <row r="3" spans="1:7" ht="14.4" x14ac:dyDescent="0.3">
      <c r="A3" s="67" t="s">
        <v>0</v>
      </c>
      <c r="B3" s="68"/>
      <c r="C3" s="68"/>
      <c r="D3" s="68"/>
      <c r="E3" s="68"/>
      <c r="F3" s="68"/>
      <c r="G3" s="68"/>
    </row>
    <row r="4" spans="1:7" ht="14.4" x14ac:dyDescent="0.3">
      <c r="A4" s="67" t="s">
        <v>1</v>
      </c>
      <c r="B4" s="68"/>
      <c r="C4" s="68"/>
      <c r="D4" s="68"/>
      <c r="E4" s="68"/>
      <c r="F4" s="68"/>
      <c r="G4" s="68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98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/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/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62" t="s">
        <v>81</v>
      </c>
      <c r="B17" s="62" t="s">
        <v>113</v>
      </c>
      <c r="C17" s="63">
        <v>649231.51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46054</v>
      </c>
      <c r="B24" s="46">
        <v>649231.51</v>
      </c>
      <c r="C24" s="37">
        <v>46056</v>
      </c>
      <c r="D24" s="38"/>
      <c r="E24" s="45">
        <f t="shared" ref="E24:E34" si="0">B24</f>
        <v>649231.51</v>
      </c>
      <c r="F24" s="29"/>
    </row>
    <row r="25" spans="1:6" ht="15.75" customHeight="1" x14ac:dyDescent="0.3">
      <c r="A25" s="11">
        <v>46082</v>
      </c>
      <c r="B25" s="46">
        <v>0</v>
      </c>
      <c r="C25" s="37" t="s">
        <v>112</v>
      </c>
      <c r="D25" s="38"/>
      <c r="E25" s="45">
        <f t="shared" si="0"/>
        <v>0</v>
      </c>
      <c r="F25" s="29"/>
    </row>
    <row r="26" spans="1:6" ht="15.75" customHeight="1" x14ac:dyDescent="0.3">
      <c r="A26" s="11">
        <v>46113</v>
      </c>
      <c r="B26" s="46">
        <v>0</v>
      </c>
      <c r="C26" s="37" t="s">
        <v>112</v>
      </c>
      <c r="D26" s="38"/>
      <c r="E26" s="45">
        <f t="shared" si="0"/>
        <v>0</v>
      </c>
      <c r="F26" s="29"/>
    </row>
    <row r="27" spans="1:6" ht="15.75" customHeight="1" x14ac:dyDescent="0.3">
      <c r="A27" s="11">
        <v>46143</v>
      </c>
      <c r="B27" s="46"/>
      <c r="C27" s="37"/>
      <c r="D27" s="38"/>
      <c r="E27" s="45">
        <f t="shared" si="0"/>
        <v>0</v>
      </c>
      <c r="F27" s="29"/>
    </row>
    <row r="28" spans="1:6" ht="15.75" customHeight="1" x14ac:dyDescent="0.3">
      <c r="A28" s="11">
        <v>46174</v>
      </c>
      <c r="B28" s="46"/>
      <c r="C28" s="37"/>
      <c r="D28" s="38"/>
      <c r="E28" s="45">
        <f t="shared" si="0"/>
        <v>0</v>
      </c>
      <c r="F28" s="29"/>
    </row>
    <row r="29" spans="1:6" ht="15.75" customHeight="1" x14ac:dyDescent="0.3">
      <c r="A29" s="11">
        <v>46204</v>
      </c>
      <c r="B29" s="46"/>
      <c r="C29" s="37"/>
      <c r="D29" s="38"/>
      <c r="E29" s="45">
        <f t="shared" si="0"/>
        <v>0</v>
      </c>
      <c r="F29" s="29"/>
    </row>
    <row r="30" spans="1:6" ht="15.75" customHeight="1" x14ac:dyDescent="0.3">
      <c r="A30" s="11">
        <v>46235</v>
      </c>
      <c r="B30" s="45"/>
      <c r="C30" s="11"/>
      <c r="D30" s="38"/>
      <c r="E30" s="45">
        <f t="shared" si="0"/>
        <v>0</v>
      </c>
      <c r="F30" s="29"/>
    </row>
    <row r="31" spans="1:6" ht="15.75" customHeight="1" x14ac:dyDescent="0.3">
      <c r="A31" s="11">
        <v>46266</v>
      </c>
      <c r="B31" s="45"/>
      <c r="C31" s="11"/>
      <c r="D31" s="38"/>
      <c r="E31" s="45">
        <f t="shared" si="0"/>
        <v>0</v>
      </c>
      <c r="F31" s="29"/>
    </row>
    <row r="32" spans="1:6" ht="15.75" customHeight="1" x14ac:dyDescent="0.3">
      <c r="A32" s="11">
        <v>46296</v>
      </c>
      <c r="B32" s="45"/>
      <c r="C32" s="11"/>
      <c r="D32" s="38"/>
      <c r="E32" s="45">
        <f t="shared" si="0"/>
        <v>0</v>
      </c>
      <c r="F32" s="29"/>
    </row>
    <row r="33" spans="1:8" ht="15.75" customHeight="1" x14ac:dyDescent="0.3">
      <c r="A33" s="11">
        <v>46327</v>
      </c>
      <c r="B33" s="46"/>
      <c r="C33" s="37"/>
      <c r="D33" s="38"/>
      <c r="E33" s="45">
        <f t="shared" si="0"/>
        <v>0</v>
      </c>
      <c r="F33" s="29"/>
    </row>
    <row r="34" spans="1:8" ht="15.75" customHeight="1" x14ac:dyDescent="0.3">
      <c r="A34" s="11">
        <v>46357</v>
      </c>
      <c r="B34" s="46"/>
      <c r="C34" s="37"/>
      <c r="D34" s="38"/>
      <c r="E34" s="45">
        <f t="shared" si="0"/>
        <v>0</v>
      </c>
      <c r="F34" s="29"/>
    </row>
    <row r="35" spans="1:8" ht="15.75" customHeight="1" x14ac:dyDescent="0.3">
      <c r="A35" s="48" t="s">
        <v>30</v>
      </c>
      <c r="B35" s="50"/>
      <c r="C35" s="51"/>
      <c r="D35" s="52"/>
      <c r="E35" s="45">
        <v>65274.44</v>
      </c>
      <c r="F35" s="29"/>
    </row>
    <row r="36" spans="1:8" ht="15.75" customHeight="1" x14ac:dyDescent="0.3">
      <c r="A36" s="49" t="s">
        <v>31</v>
      </c>
      <c r="B36" s="53"/>
      <c r="C36" s="54"/>
      <c r="D36" s="52"/>
      <c r="E36" s="46">
        <f>SUM(E24:E34)</f>
        <v>649231.51</v>
      </c>
      <c r="F36" s="29"/>
    </row>
    <row r="37" spans="1:8" ht="15.75" customHeight="1" x14ac:dyDescent="0.3">
      <c r="A37" s="48" t="s">
        <v>32</v>
      </c>
      <c r="B37" s="50"/>
      <c r="C37" s="51"/>
      <c r="D37" s="52"/>
      <c r="E37" s="46">
        <v>0</v>
      </c>
      <c r="F37" s="29"/>
    </row>
    <row r="38" spans="1:8" ht="15.75" customHeight="1" x14ac:dyDescent="0.3">
      <c r="A38" s="49" t="s">
        <v>33</v>
      </c>
      <c r="B38" s="53"/>
      <c r="C38" s="54"/>
      <c r="D38" s="52"/>
      <c r="E38" s="46">
        <f>2185.5+367.97</f>
        <v>2553.4700000000003</v>
      </c>
      <c r="F38" s="29"/>
    </row>
    <row r="39" spans="1:8" ht="15.75" customHeight="1" x14ac:dyDescent="0.3">
      <c r="A39" s="36" t="s">
        <v>34</v>
      </c>
      <c r="B39" s="55"/>
      <c r="C39" s="55"/>
      <c r="D39" s="52"/>
      <c r="E39" s="45">
        <f>+E35+E36+E37+E38</f>
        <v>717059.41999999993</v>
      </c>
      <c r="F39" s="29"/>
      <c r="H39" s="59"/>
    </row>
    <row r="40" spans="1:8" ht="15.75" customHeight="1" x14ac:dyDescent="0.3">
      <c r="A40" s="48" t="s">
        <v>35</v>
      </c>
      <c r="B40" s="50"/>
      <c r="C40" s="51"/>
      <c r="D40" s="52"/>
      <c r="E40" s="60">
        <f>3000+264233.79</f>
        <v>267233.78999999998</v>
      </c>
      <c r="F40" s="29"/>
    </row>
    <row r="41" spans="1:8" ht="15.75" customHeight="1" x14ac:dyDescent="0.3">
      <c r="A41" s="48" t="s">
        <v>37</v>
      </c>
      <c r="B41" s="50"/>
      <c r="C41" s="51"/>
      <c r="D41" s="52"/>
      <c r="E41" s="45">
        <f>+E39+E40</f>
        <v>984293.21</v>
      </c>
      <c r="F41" s="29"/>
    </row>
    <row r="42" spans="1:8" ht="15.75" customHeight="1" x14ac:dyDescent="0.3">
      <c r="A42" s="69" t="s">
        <v>38</v>
      </c>
      <c r="B42" s="68"/>
      <c r="C42" s="68"/>
      <c r="D42" s="68"/>
      <c r="E42" s="68"/>
      <c r="F42" s="68"/>
    </row>
    <row r="43" spans="1:8" ht="15.75" customHeight="1" x14ac:dyDescent="0.3">
      <c r="A43" s="68"/>
      <c r="B43" s="70"/>
      <c r="C43" s="70"/>
      <c r="D43" s="70"/>
      <c r="E43" s="70"/>
      <c r="F43" s="68"/>
    </row>
    <row r="44" spans="1:8" ht="15.75" customHeight="1" x14ac:dyDescent="0.3">
      <c r="A44" s="68"/>
      <c r="B44" s="68"/>
      <c r="C44" s="68"/>
      <c r="D44" s="68"/>
      <c r="E44" s="68"/>
      <c r="F44" s="68"/>
    </row>
    <row r="45" spans="1:8" ht="15.75" customHeight="1" x14ac:dyDescent="0.3">
      <c r="A45" s="29"/>
      <c r="B45" s="29"/>
      <c r="C45" s="29"/>
      <c r="D45" s="29"/>
      <c r="E45" s="29"/>
      <c r="F45" s="29"/>
    </row>
    <row r="46" spans="1:8" ht="15.75" customHeight="1" x14ac:dyDescent="0.3">
      <c r="A46" s="13"/>
      <c r="B46" s="71" t="s">
        <v>39</v>
      </c>
      <c r="C46" s="72"/>
      <c r="D46" s="72"/>
      <c r="E46" s="72"/>
      <c r="F46" s="73"/>
    </row>
    <row r="47" spans="1:8" ht="15.75" customHeight="1" x14ac:dyDescent="0.3">
      <c r="A47" s="13"/>
      <c r="B47" s="17" t="s">
        <v>40</v>
      </c>
      <c r="C47" s="14"/>
      <c r="D47" s="14"/>
      <c r="E47" s="14"/>
      <c r="F47" s="15"/>
    </row>
    <row r="48" spans="1:8" ht="15.75" customHeight="1" x14ac:dyDescent="0.3">
      <c r="A48" s="18"/>
      <c r="B48" s="18"/>
      <c r="C48" s="19" t="s">
        <v>41</v>
      </c>
      <c r="D48" s="19" t="s">
        <v>41</v>
      </c>
      <c r="E48" s="20"/>
      <c r="F48" s="21" t="s">
        <v>41</v>
      </c>
    </row>
    <row r="49" spans="1:10" ht="15.75" customHeight="1" x14ac:dyDescent="0.3">
      <c r="A49" s="22" t="s">
        <v>42</v>
      </c>
      <c r="B49" s="23"/>
      <c r="C49" s="22" t="s">
        <v>43</v>
      </c>
      <c r="D49" s="22" t="s">
        <v>43</v>
      </c>
      <c r="E49" s="7" t="s">
        <v>44</v>
      </c>
      <c r="F49" s="24" t="s">
        <v>43</v>
      </c>
    </row>
    <row r="50" spans="1:10" ht="15.75" customHeight="1" x14ac:dyDescent="0.3">
      <c r="A50" s="22" t="s">
        <v>45</v>
      </c>
      <c r="B50" s="22" t="s">
        <v>41</v>
      </c>
      <c r="C50" s="22" t="s">
        <v>46</v>
      </c>
      <c r="D50" s="22" t="s">
        <v>47</v>
      </c>
      <c r="E50" s="7" t="s">
        <v>41</v>
      </c>
      <c r="F50" s="24" t="s">
        <v>47</v>
      </c>
    </row>
    <row r="51" spans="1:10" ht="15.75" customHeight="1" x14ac:dyDescent="0.3">
      <c r="A51" s="22" t="s">
        <v>48</v>
      </c>
      <c r="B51" s="22" t="s">
        <v>43</v>
      </c>
      <c r="C51" s="22" t="s">
        <v>49</v>
      </c>
      <c r="D51" s="22" t="s">
        <v>50</v>
      </c>
      <c r="E51" s="7" t="s">
        <v>51</v>
      </c>
      <c r="F51" s="24" t="s">
        <v>52</v>
      </c>
    </row>
    <row r="52" spans="1:10" ht="15.75" customHeight="1" x14ac:dyDescent="0.3">
      <c r="A52" s="23"/>
      <c r="B52" s="22" t="s">
        <v>53</v>
      </c>
      <c r="C52" s="22" t="s">
        <v>54</v>
      </c>
      <c r="D52" s="22" t="s">
        <v>55</v>
      </c>
      <c r="E52" s="7" t="s">
        <v>53</v>
      </c>
      <c r="F52" s="24" t="s">
        <v>56</v>
      </c>
    </row>
    <row r="53" spans="1:10" ht="15.75" customHeight="1" x14ac:dyDescent="0.3">
      <c r="A53" s="23"/>
      <c r="B53" s="22" t="s">
        <v>57</v>
      </c>
      <c r="C53" s="22" t="s">
        <v>58</v>
      </c>
      <c r="D53" s="23"/>
      <c r="E53" s="7" t="s">
        <v>59</v>
      </c>
      <c r="F53" s="24" t="s">
        <v>60</v>
      </c>
      <c r="H53" s="65"/>
    </row>
    <row r="54" spans="1:10" ht="15.75" customHeight="1" x14ac:dyDescent="0.3">
      <c r="A54" s="23"/>
      <c r="B54" s="23"/>
      <c r="C54" s="23"/>
      <c r="D54" s="23"/>
      <c r="E54" s="7" t="s">
        <v>61</v>
      </c>
      <c r="F54" s="25"/>
      <c r="H54" s="65"/>
    </row>
    <row r="55" spans="1:10" ht="15.75" customHeight="1" x14ac:dyDescent="0.3">
      <c r="A55" s="26"/>
      <c r="B55" s="26"/>
      <c r="C55" s="26"/>
      <c r="D55" s="26"/>
      <c r="E55" s="10" t="s">
        <v>62</v>
      </c>
      <c r="F55" s="27"/>
      <c r="H55" s="65"/>
      <c r="I55" s="65"/>
      <c r="J55" s="65"/>
    </row>
    <row r="56" spans="1:10" ht="15.75" customHeight="1" x14ac:dyDescent="0.3">
      <c r="A56" s="28" t="s">
        <v>102</v>
      </c>
      <c r="B56" s="42">
        <v>650643.64</v>
      </c>
      <c r="C56" s="56">
        <v>0</v>
      </c>
      <c r="D56" s="42">
        <v>650643.64</v>
      </c>
      <c r="E56" s="43">
        <f>C56+D56</f>
        <v>650643.64</v>
      </c>
      <c r="F56" s="57">
        <v>0</v>
      </c>
      <c r="H56" s="65"/>
      <c r="I56" s="74"/>
      <c r="J56" s="65"/>
    </row>
    <row r="57" spans="1:10" ht="15.75" customHeight="1" x14ac:dyDescent="0.3">
      <c r="A57" s="28" t="s">
        <v>103</v>
      </c>
      <c r="B57" s="42">
        <v>41877.83</v>
      </c>
      <c r="C57" s="56">
        <v>0</v>
      </c>
      <c r="D57" s="42">
        <v>41877.83</v>
      </c>
      <c r="E57" s="43">
        <f t="shared" ref="E57:E63" si="1">C57+D57</f>
        <v>41877.83</v>
      </c>
      <c r="F57" s="57">
        <v>0</v>
      </c>
      <c r="H57" s="65"/>
      <c r="I57" s="74"/>
      <c r="J57" s="65"/>
    </row>
    <row r="58" spans="1:10" ht="15.75" customHeight="1" x14ac:dyDescent="0.3">
      <c r="A58" s="1" t="s">
        <v>104</v>
      </c>
      <c r="B58" s="42">
        <v>14305.61</v>
      </c>
      <c r="C58" s="56">
        <v>0</v>
      </c>
      <c r="D58" s="42">
        <v>14305.61</v>
      </c>
      <c r="E58" s="43">
        <f t="shared" si="1"/>
        <v>14305.61</v>
      </c>
      <c r="F58" s="57">
        <v>0</v>
      </c>
      <c r="H58" s="65"/>
      <c r="I58" s="74"/>
      <c r="J58" s="65"/>
    </row>
    <row r="59" spans="1:10" ht="15.75" customHeight="1" x14ac:dyDescent="0.3">
      <c r="A59" s="41" t="s">
        <v>105</v>
      </c>
      <c r="B59" s="42">
        <v>20312.990000000002</v>
      </c>
      <c r="C59" s="56">
        <v>0</v>
      </c>
      <c r="D59" s="42">
        <v>20312.990000000002</v>
      </c>
      <c r="E59" s="43">
        <f t="shared" si="1"/>
        <v>20312.990000000002</v>
      </c>
      <c r="F59" s="57">
        <v>0</v>
      </c>
      <c r="H59" s="65"/>
      <c r="I59" s="74"/>
      <c r="J59" s="65"/>
    </row>
    <row r="60" spans="1:10" ht="15.75" customHeight="1" x14ac:dyDescent="0.3">
      <c r="A60" s="1" t="s">
        <v>106</v>
      </c>
      <c r="B60" s="42">
        <v>177450.06</v>
      </c>
      <c r="C60" s="56">
        <v>0</v>
      </c>
      <c r="D60" s="42">
        <v>177450.06</v>
      </c>
      <c r="E60" s="43">
        <f t="shared" si="1"/>
        <v>177450.06</v>
      </c>
      <c r="F60" s="57">
        <v>0</v>
      </c>
      <c r="H60" s="65"/>
      <c r="I60" s="74"/>
      <c r="J60" s="65"/>
    </row>
    <row r="61" spans="1:10" ht="15.75" customHeight="1" x14ac:dyDescent="0.3">
      <c r="A61" s="28" t="s">
        <v>107</v>
      </c>
      <c r="B61" s="42">
        <v>21947.43</v>
      </c>
      <c r="C61" s="56">
        <v>0</v>
      </c>
      <c r="D61" s="42">
        <v>21947.43</v>
      </c>
      <c r="E61" s="43">
        <f t="shared" si="1"/>
        <v>21947.43</v>
      </c>
      <c r="F61" s="57">
        <v>0</v>
      </c>
      <c r="H61" s="65"/>
      <c r="I61" s="74"/>
      <c r="J61" s="65"/>
    </row>
    <row r="62" spans="1:10" ht="15.75" customHeight="1" x14ac:dyDescent="0.3">
      <c r="A62" s="1" t="s">
        <v>108</v>
      </c>
      <c r="B62" s="64">
        <v>3289.31</v>
      </c>
      <c r="C62" s="56">
        <v>0</v>
      </c>
      <c r="D62" s="64">
        <v>3289.31</v>
      </c>
      <c r="E62" s="43">
        <f t="shared" si="1"/>
        <v>3289.31</v>
      </c>
      <c r="F62" s="57">
        <v>0</v>
      </c>
      <c r="H62" s="65"/>
      <c r="I62" s="74"/>
      <c r="J62" s="65"/>
    </row>
    <row r="63" spans="1:10" ht="15.75" customHeight="1" x14ac:dyDescent="0.3">
      <c r="A63" s="28" t="s">
        <v>109</v>
      </c>
      <c r="B63" s="42">
        <v>3038.84</v>
      </c>
      <c r="C63" s="56">
        <v>0</v>
      </c>
      <c r="D63" s="42">
        <v>3038.84</v>
      </c>
      <c r="E63" s="43">
        <f t="shared" si="1"/>
        <v>3038.84</v>
      </c>
      <c r="F63" s="57">
        <v>0</v>
      </c>
      <c r="H63" s="65"/>
      <c r="I63" s="74"/>
      <c r="J63" s="65"/>
    </row>
    <row r="64" spans="1:10" ht="15.75" customHeight="1" x14ac:dyDescent="0.3">
      <c r="A64" s="28" t="s">
        <v>87</v>
      </c>
      <c r="B64" s="42">
        <v>48232.5</v>
      </c>
      <c r="C64" s="56"/>
      <c r="D64" s="42">
        <v>48232.5</v>
      </c>
      <c r="E64" s="43">
        <f t="shared" ref="E64:E67" si="2">+D64+C64</f>
        <v>48232.5</v>
      </c>
      <c r="F64" s="57">
        <v>0</v>
      </c>
      <c r="H64" s="65"/>
      <c r="I64" s="74"/>
      <c r="J64" s="65"/>
    </row>
    <row r="65" spans="1:10" ht="15.75" customHeight="1" x14ac:dyDescent="0.3">
      <c r="A65" s="28" t="s">
        <v>110</v>
      </c>
      <c r="B65" s="42">
        <v>195</v>
      </c>
      <c r="C65" s="56"/>
      <c r="D65" s="42">
        <v>195</v>
      </c>
      <c r="E65" s="43">
        <f t="shared" si="2"/>
        <v>195</v>
      </c>
      <c r="F65" s="57">
        <v>0</v>
      </c>
      <c r="H65" s="65"/>
      <c r="I65" s="74"/>
      <c r="J65" s="65"/>
    </row>
    <row r="66" spans="1:10" ht="15.75" customHeight="1" x14ac:dyDescent="0.3">
      <c r="A66" s="28" t="s">
        <v>111</v>
      </c>
      <c r="B66" s="42">
        <v>3000</v>
      </c>
      <c r="C66" s="56"/>
      <c r="D66" s="42">
        <v>3000</v>
      </c>
      <c r="E66" s="43">
        <f t="shared" si="2"/>
        <v>3000</v>
      </c>
      <c r="F66" s="57">
        <v>0</v>
      </c>
      <c r="H66" s="65"/>
      <c r="I66" s="74"/>
      <c r="J66" s="65"/>
    </row>
    <row r="67" spans="1:10" ht="15.75" customHeight="1" x14ac:dyDescent="0.3">
      <c r="A67" s="28"/>
      <c r="B67" s="42"/>
      <c r="C67" s="56"/>
      <c r="D67" s="42"/>
      <c r="E67" s="43">
        <f t="shared" si="2"/>
        <v>0</v>
      </c>
      <c r="F67" s="57">
        <v>0</v>
      </c>
      <c r="H67" s="65"/>
      <c r="I67" s="65"/>
      <c r="J67" s="65"/>
    </row>
    <row r="68" spans="1:10" ht="15.75" customHeight="1" x14ac:dyDescent="0.3">
      <c r="A68" s="1" t="s">
        <v>68</v>
      </c>
      <c r="B68" s="44">
        <f>SUM(B56:B67)</f>
        <v>984293.21</v>
      </c>
      <c r="C68" s="44">
        <f>SUM(C56:C63)</f>
        <v>0</v>
      </c>
      <c r="D68" s="44">
        <f>SUM(D56:D67)</f>
        <v>984293.21</v>
      </c>
      <c r="E68" s="44">
        <f>SUM(E56:E67)</f>
        <v>984293.21</v>
      </c>
      <c r="F68" s="44">
        <f>SUM(F56:F63)</f>
        <v>0</v>
      </c>
      <c r="H68" s="65"/>
    </row>
    <row r="69" spans="1:10" ht="34.5" customHeight="1" x14ac:dyDescent="0.3">
      <c r="A69" s="29"/>
      <c r="B69" s="29"/>
      <c r="C69" s="29"/>
      <c r="D69" s="29"/>
      <c r="E69" s="29"/>
      <c r="F69" s="29"/>
      <c r="H69" s="65"/>
    </row>
    <row r="70" spans="1:10" ht="15.75" customHeight="1" x14ac:dyDescent="0.3">
      <c r="A70" s="35" t="s">
        <v>69</v>
      </c>
      <c r="B70" s="33"/>
      <c r="C70" s="34"/>
      <c r="D70" s="29"/>
      <c r="E70" s="29"/>
      <c r="F70" s="29"/>
      <c r="H70" s="59"/>
    </row>
    <row r="71" spans="1:10" ht="15.75" customHeight="1" x14ac:dyDescent="0.3">
      <c r="A71" s="35" t="s">
        <v>70</v>
      </c>
      <c r="B71" s="34"/>
      <c r="C71" s="4">
        <f>+E41</f>
        <v>984293.21</v>
      </c>
      <c r="D71" s="29"/>
      <c r="E71" s="29"/>
      <c r="F71" s="29"/>
    </row>
    <row r="72" spans="1:10" ht="15.75" customHeight="1" x14ac:dyDescent="0.3">
      <c r="A72" s="17" t="s">
        <v>71</v>
      </c>
      <c r="B72" s="15"/>
      <c r="C72" s="4">
        <f>+C68+D68</f>
        <v>984293.21</v>
      </c>
      <c r="D72" s="59"/>
      <c r="E72" s="29"/>
      <c r="F72" s="66"/>
      <c r="H72" s="59"/>
    </row>
    <row r="73" spans="1:10" ht="15.75" customHeight="1" x14ac:dyDescent="0.3">
      <c r="A73" s="17" t="s">
        <v>72</v>
      </c>
      <c r="B73" s="15"/>
      <c r="C73" s="4">
        <f>SUM(E39-(E68-E40))</f>
        <v>0</v>
      </c>
      <c r="D73" s="29"/>
      <c r="E73" s="29"/>
      <c r="F73" s="29"/>
      <c r="H73" s="59"/>
    </row>
    <row r="74" spans="1:10" ht="15.75" customHeight="1" x14ac:dyDescent="0.3">
      <c r="A74" s="17" t="s">
        <v>73</v>
      </c>
      <c r="B74" s="15"/>
      <c r="C74" s="16" t="s">
        <v>36</v>
      </c>
      <c r="D74" s="29"/>
      <c r="E74" s="29"/>
      <c r="F74" s="29"/>
    </row>
    <row r="75" spans="1:10" ht="15.75" customHeight="1" x14ac:dyDescent="0.3">
      <c r="A75" s="17" t="s">
        <v>74</v>
      </c>
      <c r="B75" s="15"/>
      <c r="C75" s="4">
        <f>+C73-C74</f>
        <v>0</v>
      </c>
      <c r="D75" s="29"/>
      <c r="E75" s="29"/>
      <c r="F75" s="29"/>
    </row>
    <row r="76" spans="1:10" ht="15.75" customHeight="1" x14ac:dyDescent="0.3">
      <c r="A76" s="29"/>
      <c r="B76" s="29"/>
      <c r="C76" s="29"/>
      <c r="D76" s="29"/>
      <c r="E76" s="29"/>
      <c r="F76" s="29"/>
    </row>
    <row r="77" spans="1:10" ht="15.75" customHeight="1" x14ac:dyDescent="0.3">
      <c r="A77" s="36" t="s">
        <v>75</v>
      </c>
      <c r="B77" s="29"/>
      <c r="C77" s="29"/>
      <c r="D77" s="29"/>
      <c r="E77" s="29"/>
      <c r="F77" s="29"/>
    </row>
    <row r="78" spans="1:10" ht="15.75" customHeight="1" x14ac:dyDescent="0.3">
      <c r="A78" s="36" t="s">
        <v>76</v>
      </c>
      <c r="B78" s="29"/>
      <c r="C78" s="29"/>
      <c r="D78" s="29"/>
      <c r="E78" s="29"/>
      <c r="F78" s="29"/>
    </row>
    <row r="79" spans="1:10" ht="15.75" customHeight="1" x14ac:dyDescent="0.3">
      <c r="A79" s="36" t="s">
        <v>77</v>
      </c>
      <c r="B79" s="29"/>
      <c r="C79" s="29"/>
      <c r="D79" s="29"/>
      <c r="E79" s="29"/>
      <c r="F79" s="29"/>
    </row>
    <row r="80" spans="1:10" ht="15.75" customHeight="1" x14ac:dyDescent="0.3">
      <c r="A80" s="36" t="s">
        <v>78</v>
      </c>
      <c r="B80" s="29"/>
      <c r="C80" s="29"/>
      <c r="D80" s="29"/>
      <c r="E80" s="29"/>
      <c r="F80" s="29"/>
    </row>
    <row r="81" spans="1:6" ht="15.75" customHeight="1" x14ac:dyDescent="0.3">
      <c r="A81" s="29"/>
      <c r="B81" s="29"/>
      <c r="C81" s="29"/>
      <c r="D81" s="29"/>
      <c r="E81" s="29"/>
      <c r="F81" s="29"/>
    </row>
    <row r="82" spans="1:6" ht="15.75" customHeight="1" x14ac:dyDescent="0.3">
      <c r="A82" s="36" t="s">
        <v>79</v>
      </c>
      <c r="B82" s="29"/>
      <c r="C82" s="29"/>
      <c r="D82" s="29"/>
      <c r="E82" s="29"/>
      <c r="F82" s="29"/>
    </row>
    <row r="83" spans="1:6" ht="15.75" customHeight="1" x14ac:dyDescent="0.3">
      <c r="A83" s="29"/>
      <c r="B83" s="29"/>
      <c r="C83" s="29"/>
      <c r="D83" s="29"/>
      <c r="E83" s="29"/>
      <c r="F83" s="29"/>
    </row>
    <row r="84" spans="1:6" ht="15.75" customHeight="1" x14ac:dyDescent="0.3">
      <c r="A84" s="36" t="s">
        <v>80</v>
      </c>
      <c r="B84" s="29"/>
      <c r="C84" s="29"/>
      <c r="D84" s="29"/>
      <c r="E84" s="29"/>
      <c r="F84" s="29"/>
    </row>
    <row r="85" spans="1:6" ht="15.75" customHeight="1" x14ac:dyDescent="0.3">
      <c r="A85" s="29"/>
      <c r="B85" s="29"/>
      <c r="C85" s="29"/>
      <c r="D85" s="29"/>
      <c r="E85" s="29"/>
      <c r="F85" s="29"/>
    </row>
    <row r="86" spans="1:6" ht="15.75" customHeight="1" x14ac:dyDescent="0.3">
      <c r="A86" s="29"/>
      <c r="B86" s="29"/>
      <c r="C86" s="29"/>
      <c r="D86" s="29"/>
      <c r="E86" s="29"/>
      <c r="F86" s="29"/>
    </row>
    <row r="87" spans="1:6" ht="15.75" customHeight="1" x14ac:dyDescent="0.3"/>
    <row r="88" spans="1:6" ht="15.75" customHeight="1" x14ac:dyDescent="0.3"/>
    <row r="89" spans="1:6" ht="15.75" customHeight="1" x14ac:dyDescent="0.3"/>
    <row r="90" spans="1:6" ht="15.75" customHeight="1" x14ac:dyDescent="0.3"/>
    <row r="91" spans="1:6" ht="15.75" customHeight="1" x14ac:dyDescent="0.3"/>
    <row r="92" spans="1:6" ht="15.75" customHeight="1" x14ac:dyDescent="0.3"/>
    <row r="93" spans="1:6" ht="15.75" customHeight="1" x14ac:dyDescent="0.3"/>
    <row r="94" spans="1:6" ht="15.75" customHeight="1" x14ac:dyDescent="0.3"/>
    <row r="95" spans="1:6" ht="15.75" customHeight="1" x14ac:dyDescent="0.3">
      <c r="D95" s="61" t="s">
        <v>99</v>
      </c>
    </row>
    <row r="96" spans="1:6" ht="15.75" customHeight="1" x14ac:dyDescent="0.3">
      <c r="D96" s="61" t="s">
        <v>100</v>
      </c>
    </row>
    <row r="97" spans="4:4" ht="15.75" customHeight="1" x14ac:dyDescent="0.3">
      <c r="D97" s="61" t="s">
        <v>101</v>
      </c>
    </row>
    <row r="98" spans="4:4" ht="15.75" customHeight="1" x14ac:dyDescent="0.3"/>
    <row r="99" spans="4:4" ht="15.75" customHeight="1" x14ac:dyDescent="0.3"/>
    <row r="100" spans="4:4" ht="15.75" customHeight="1" x14ac:dyDescent="0.3"/>
    <row r="101" spans="4:4" ht="15.75" customHeight="1" x14ac:dyDescent="0.3"/>
    <row r="102" spans="4:4" ht="15.75" customHeight="1" x14ac:dyDescent="0.3"/>
    <row r="103" spans="4:4" ht="15.75" customHeight="1" x14ac:dyDescent="0.3"/>
    <row r="104" spans="4:4" ht="15.75" customHeight="1" x14ac:dyDescent="0.3"/>
    <row r="105" spans="4:4" ht="15.75" customHeight="1" x14ac:dyDescent="0.3"/>
    <row r="106" spans="4:4" ht="15.75" customHeight="1" x14ac:dyDescent="0.3"/>
    <row r="107" spans="4:4" ht="15.75" customHeight="1" x14ac:dyDescent="0.3"/>
    <row r="108" spans="4:4" ht="15.75" customHeight="1" x14ac:dyDescent="0.3"/>
    <row r="109" spans="4:4" ht="15.75" customHeight="1" x14ac:dyDescent="0.3"/>
    <row r="110" spans="4:4" ht="15.75" customHeight="1" x14ac:dyDescent="0.3"/>
    <row r="111" spans="4:4" ht="15.75" customHeight="1" x14ac:dyDescent="0.3"/>
    <row r="112" spans="4:4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5">
    <mergeCell ref="A2:G2"/>
    <mergeCell ref="A3:G3"/>
    <mergeCell ref="A4:G4"/>
    <mergeCell ref="A42:F44"/>
    <mergeCell ref="B46:F46"/>
  </mergeCells>
  <pageMargins left="0.31496062992125984" right="0.31496062992125984" top="0.39370078740157483" bottom="0.59055118110236227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1º Quadrimestre 2025</vt:lpstr>
      <vt:lpstr>2º Quadrimestre 2025</vt:lpstr>
      <vt:lpstr>3º Quadrimestre 2025</vt:lpstr>
      <vt:lpstr>Anual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Samantha Porto - Pigatti Contabilidade</cp:lastModifiedBy>
  <cp:revision/>
  <cp:lastPrinted>2026-06-19T13:26:42Z</cp:lastPrinted>
  <dcterms:created xsi:type="dcterms:W3CDTF">2024-10-03T15:01:35Z</dcterms:created>
  <dcterms:modified xsi:type="dcterms:W3CDTF">2026-09-17T18:05:11Z</dcterms:modified>
  <cp:category/>
  <cp:contentStatus/>
</cp:coreProperties>
</file>